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acmillan\Desktop\Mobile\Inventory\WG#4\"/>
    </mc:Choice>
  </mc:AlternateContent>
  <bookViews>
    <workbookView xWindow="0" yWindow="0" windowWidth="21600" windowHeight="9735" tabRatio="690"/>
  </bookViews>
  <sheets>
    <sheet name="Chart1" sheetId="6" r:id="rId1"/>
    <sheet name="Warehouse Estimate" sheetId="1" r:id="rId2"/>
    <sheet name="EMFAC2011-SCAB-tpd" sheetId="7" r:id="rId3"/>
    <sheet name="EMFAC2011-SCAB-EFs" sheetId="8" r:id="rId4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</workbook>
</file>

<file path=xl/calcChain.xml><?xml version="1.0" encoding="utf-8"?>
<calcChain xmlns="http://schemas.openxmlformats.org/spreadsheetml/2006/main">
  <c r="A36" i="1" l="1"/>
  <c r="A35" i="1"/>
  <c r="A33" i="1"/>
  <c r="A34" i="1"/>
  <c r="A22" i="1"/>
  <c r="A23" i="1" s="1"/>
  <c r="H6" i="7"/>
  <c r="H5" i="7"/>
  <c r="H4" i="7"/>
  <c r="A21" i="1"/>
  <c r="H3" i="7"/>
  <c r="H2" i="7"/>
  <c r="H1" i="7"/>
  <c r="A41" i="1"/>
  <c r="A68" i="1" l="1"/>
  <c r="A45" i="1"/>
  <c r="I5" i="8"/>
  <c r="I6" i="8"/>
  <c r="A43" i="1"/>
  <c r="I4" i="8"/>
  <c r="A25" i="1"/>
  <c r="I1" i="8"/>
  <c r="A19" i="1"/>
  <c r="A31" i="1"/>
  <c r="A29" i="1"/>
  <c r="I2" i="8"/>
  <c r="I3" i="8"/>
  <c r="A6" i="1"/>
  <c r="A3" i="1"/>
  <c r="A27" i="1" l="1"/>
  <c r="A15" i="1"/>
  <c r="A70" i="1"/>
  <c r="A60" i="1"/>
  <c r="A61" i="1" s="1"/>
  <c r="A51" i="1" l="1"/>
  <c r="A38" i="1"/>
  <c r="A14" i="1"/>
  <c r="A26" i="1" s="1"/>
  <c r="A28" i="1" s="1"/>
  <c r="A32" i="1" l="1"/>
  <c r="A30" i="1"/>
  <c r="A52" i="1"/>
  <c r="A55" i="1" s="1"/>
  <c r="A39" i="1" l="1"/>
  <c r="A40" i="1" s="1"/>
  <c r="A46" i="1" s="1"/>
  <c r="A42" i="1" l="1"/>
  <c r="A44" i="1" s="1"/>
  <c r="A47" i="1" s="1"/>
  <c r="A67" i="1" s="1"/>
  <c r="A17" i="1" l="1"/>
  <c r="A16" i="1" l="1"/>
  <c r="A18" i="1" l="1"/>
  <c r="A20" i="1" s="1"/>
  <c r="A66" i="1" s="1"/>
  <c r="A71" i="1" l="1"/>
</calcChain>
</file>

<file path=xl/comments1.xml><?xml version="1.0" encoding="utf-8"?>
<comments xmlns="http://schemas.openxmlformats.org/spreadsheetml/2006/main">
  <authors>
    <author>Ian MacMillan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Ian MacMillan:</t>
        </r>
        <r>
          <rPr>
            <sz val="9"/>
            <color indexed="81"/>
            <rFont val="Tahoma"/>
            <family val="2"/>
          </rPr>
          <t xml:space="preserve">
Table 4.15 On the Move report
http://www.freightworks.org/DocumentLibrary/CRGMPIS%20-%20Final%20Report.pdf</t>
        </r>
      </text>
    </comment>
    <comment ref="A9" authorId="0" shapeId="0">
      <text>
        <r>
          <rPr>
            <b/>
            <sz val="9"/>
            <color indexed="81"/>
            <rFont val="Tahoma"/>
            <charset val="1"/>
          </rPr>
          <t>Ian MacMillan:</t>
        </r>
        <r>
          <rPr>
            <sz val="9"/>
            <color indexed="81"/>
            <rFont val="Tahoma"/>
            <charset val="1"/>
          </rPr>
          <t xml:space="preserve">
From ITE 10th edition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Ian MacMillan:</t>
        </r>
        <r>
          <rPr>
            <sz val="9"/>
            <color indexed="81"/>
            <rFont val="Tahoma"/>
            <family val="2"/>
          </rPr>
          <t xml:space="preserve">
(2016 LSI ISOR)
www.arb.ca.gov/regact/2016/sparkignition2016/largesparkisor.pdf</t>
        </r>
      </text>
    </comment>
    <comment ref="B63" authorId="0" shapeId="0">
      <text>
        <r>
          <rPr>
            <b/>
            <sz val="9"/>
            <color indexed="81"/>
            <rFont val="Tahoma"/>
            <family val="2"/>
          </rPr>
          <t>Ian MacMillan:</t>
        </r>
        <r>
          <rPr>
            <sz val="9"/>
            <color indexed="81"/>
            <rFont val="Tahoma"/>
            <family val="2"/>
          </rPr>
          <t xml:space="preserve">
Rough assumption that all equipment in this category are hostlers at warehouses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Ian MacMillan:</t>
        </r>
        <r>
          <rPr>
            <sz val="9"/>
            <color indexed="81"/>
            <rFont val="Tahoma"/>
            <family val="2"/>
          </rPr>
          <t xml:space="preserve">
SIP inventory = 4.4 tpd in SCAB in 2023
Rough assumption that all TRU activity is associated with warehouses.</t>
        </r>
      </text>
    </comment>
  </commentList>
</comments>
</file>

<file path=xl/sharedStrings.xml><?xml version="1.0" encoding="utf-8"?>
<sst xmlns="http://schemas.openxmlformats.org/spreadsheetml/2006/main" count="915" uniqueCount="202">
  <si>
    <t>Calendar Year: 2023</t>
  </si>
  <si>
    <t>Season: Annual</t>
  </si>
  <si>
    <t>Vehicle Classification: EMFAC2011 Categories</t>
  </si>
  <si>
    <t>Region</t>
  </si>
  <si>
    <t>CalYr</t>
  </si>
  <si>
    <t>MdlYr</t>
  </si>
  <si>
    <t>Speed</t>
  </si>
  <si>
    <t>Fuel</t>
  </si>
  <si>
    <t>Population</t>
  </si>
  <si>
    <t>VMT</t>
  </si>
  <si>
    <t>Trips</t>
  </si>
  <si>
    <t>ROG_RUNEX</t>
  </si>
  <si>
    <t>ROG_IDLEX</t>
  </si>
  <si>
    <t>ROG_STREX</t>
  </si>
  <si>
    <t>ROG_DIURN</t>
  </si>
  <si>
    <t>TOG_RUNEX</t>
  </si>
  <si>
    <t>TOG_IDLEX</t>
  </si>
  <si>
    <t>TOG_STREX</t>
  </si>
  <si>
    <t>TOG_DIURN</t>
  </si>
  <si>
    <t>CO_RUNEX</t>
  </si>
  <si>
    <t>CO_IDLEX</t>
  </si>
  <si>
    <t>CO_STREX</t>
  </si>
  <si>
    <t>NOx_RUNEX</t>
  </si>
  <si>
    <t>NOx_IDLEX</t>
  </si>
  <si>
    <t>NOx_STREX</t>
  </si>
  <si>
    <t>CO2_RUNEX</t>
  </si>
  <si>
    <t>CO2_IDLEX</t>
  </si>
  <si>
    <t>CO2_STREX</t>
  </si>
  <si>
    <t>PM10_RUNEX</t>
  </si>
  <si>
    <t>PM10_IDLEX</t>
  </si>
  <si>
    <t>PM10_STREX</t>
  </si>
  <si>
    <t>PM10_PMTW</t>
  </si>
  <si>
    <t>PM10_PMBW</t>
  </si>
  <si>
    <t>PM2_5_RUNEX</t>
  </si>
  <si>
    <t>PM2_5_IDLEX</t>
  </si>
  <si>
    <t>PM2_5_STREX</t>
  </si>
  <si>
    <t>PM2_5_PMTW</t>
  </si>
  <si>
    <t>PM2_5_PMBW</t>
  </si>
  <si>
    <t>SOx_RUNEX</t>
  </si>
  <si>
    <t>SOx_IDLEX</t>
  </si>
  <si>
    <t>SOx_STREX</t>
  </si>
  <si>
    <t>T7 tractor</t>
  </si>
  <si>
    <t>Aggregated</t>
  </si>
  <si>
    <t>DSL</t>
  </si>
  <si>
    <t>total sf in basin</t>
  </si>
  <si>
    <t>Total HHDT VMT in basin from warehouses</t>
  </si>
  <si>
    <t>Total HHD warehouse trips in basin</t>
  </si>
  <si>
    <t>LHDT1 trips/tsf</t>
  </si>
  <si>
    <t>HHDT trips/tsf</t>
  </si>
  <si>
    <t>GAS</t>
  </si>
  <si>
    <t>All trucks</t>
  </si>
  <si>
    <t>5+ axle trucks</t>
  </si>
  <si>
    <t>LDA</t>
  </si>
  <si>
    <t>LDT1</t>
  </si>
  <si>
    <t>LDT2</t>
  </si>
  <si>
    <t>Composite g/mi</t>
  </si>
  <si>
    <t>Cars</t>
  </si>
  <si>
    <t>Passenger vehicle trips/tsf</t>
  </si>
  <si>
    <t>Total passenger vehicle trips in basin</t>
  </si>
  <si>
    <t>Composite trip length</t>
  </si>
  <si>
    <t>Total passenger vehicle VMT in basin from warehouses</t>
  </si>
  <si>
    <t>Composite g/start</t>
  </si>
  <si>
    <t>ton/day from passenger vehicle starts from warehouses</t>
  </si>
  <si>
    <t>Total passenger vehicle emissions from warehouses</t>
  </si>
  <si>
    <t>Battery-electric % of industrial category forklift fleet. Remainder are LSI forklifts (www.arb.ca.gov/regact/2016/sparkignition2016/largesparkappb.pdf)</t>
  </si>
  <si>
    <t>Average number of forklifts/pallet jacks per tsf (SCAQMD business survey)</t>
  </si>
  <si>
    <t>Approximate number of private LSI forklifts in state</t>
  </si>
  <si>
    <t>Total tons from industrial category forklifts in 2023</t>
  </si>
  <si>
    <t>Total forklift emissions at warehouses</t>
  </si>
  <si>
    <t>Trucks</t>
  </si>
  <si>
    <t>Passenger Vehicles</t>
  </si>
  <si>
    <t>Forklifts</t>
  </si>
  <si>
    <t>TRUs</t>
  </si>
  <si>
    <t>Hostlers</t>
  </si>
  <si>
    <t>Approximate number of hostlers in basin</t>
  </si>
  <si>
    <t>Percentage of &gt;100 ksf industrial real estate in LA-OC-IE that is &gt;250ksf (www.voitco.com)</t>
  </si>
  <si>
    <t>Number of hostlers per mmsf from SCAQMD business survey (&gt;~100 ksf buildings)</t>
  </si>
  <si>
    <t>Number of hostlers per mmsf from SCAQMD business survey (&gt;~250 ksf buildings)</t>
  </si>
  <si>
    <t>Number of pieces of 'Other' equipment in Industrial Equipment category in Off-Road model</t>
  </si>
  <si>
    <t>Total tons from 'Other equipment in Industrial Equipment category in SIP inventory</t>
  </si>
  <si>
    <t>Vehicle Type</t>
  </si>
  <si>
    <t>Total potential NOx emissions associated with warehouses in 2023</t>
  </si>
  <si>
    <t>Summary</t>
  </si>
  <si>
    <t>Trips/ksf</t>
  </si>
  <si>
    <t>Approximate warehouse building inventory in basin in 2023 (sq. ft.)</t>
  </si>
  <si>
    <t>average miles/heavy-heavy duty truck trip in 2016 RTP</t>
  </si>
  <si>
    <t>Total heavy-heavy duty truck VMT/day in SCAB</t>
  </si>
  <si>
    <t>Total HHDT trips/day in SCAB</t>
  </si>
  <si>
    <t>average miles/HHDT trip in 2016 RTP</t>
  </si>
  <si>
    <t>average miles/LHDT trip in 2016 RTP</t>
  </si>
  <si>
    <t>Total light-heavy duty truck VMT/day in SCAB</t>
  </si>
  <si>
    <t>Total LHDT trips/day in SCAB</t>
  </si>
  <si>
    <t>All Other Buses</t>
  </si>
  <si>
    <t>Annual</t>
  </si>
  <si>
    <t>South Coast</t>
  </si>
  <si>
    <t>UBUS</t>
  </si>
  <si>
    <t>T7IS</t>
  </si>
  <si>
    <t>T7 utility</t>
  </si>
  <si>
    <t>T7 tractor construction</t>
  </si>
  <si>
    <t>T7 SWCV</t>
  </si>
  <si>
    <t>T7 single construction</t>
  </si>
  <si>
    <t>T7 Single</t>
  </si>
  <si>
    <t>T7 Public</t>
  </si>
  <si>
    <t>T7 POLA</t>
  </si>
  <si>
    <t>T7 POAK</t>
  </si>
  <si>
    <t>T7 other port</t>
  </si>
  <si>
    <t>T7 NOOS</t>
  </si>
  <si>
    <t>T7 NNOOS</t>
  </si>
  <si>
    <t>T7 CAIRP construction</t>
  </si>
  <si>
    <t>T7 CAIRP</t>
  </si>
  <si>
    <t>T7 Ag</t>
  </si>
  <si>
    <t>T6TS</t>
  </si>
  <si>
    <t>T6 utility</t>
  </si>
  <si>
    <t>T6 instate small</t>
  </si>
  <si>
    <t>T6 instate heavy</t>
  </si>
  <si>
    <t>T6 instate construction small</t>
  </si>
  <si>
    <t>T6 instate construction heavy</t>
  </si>
  <si>
    <t>T6 OOS small</t>
  </si>
  <si>
    <t>T6 OOS heavy</t>
  </si>
  <si>
    <t>T6 CAIRP small</t>
  </si>
  <si>
    <t>T6 CAIRP heavy</t>
  </si>
  <si>
    <t>T6 Public</t>
  </si>
  <si>
    <t>T6 Ag</t>
  </si>
  <si>
    <t>SBUS</t>
  </si>
  <si>
    <t>PTO</t>
  </si>
  <si>
    <t>OBUS</t>
  </si>
  <si>
    <t>Motor Coach</t>
  </si>
  <si>
    <t>MH</t>
  </si>
  <si>
    <t>MDV</t>
  </si>
  <si>
    <t>MCY</t>
  </si>
  <si>
    <t>LHD2</t>
  </si>
  <si>
    <t>LHD1</t>
  </si>
  <si>
    <t>(1000 gallons/day)</t>
  </si>
  <si>
    <t>(tons/day)</t>
  </si>
  <si>
    <t>(trips/day)</t>
  </si>
  <si>
    <t>(miles/day)</t>
  </si>
  <si>
    <t>(vehicles)</t>
  </si>
  <si>
    <t>(miles/hr)</t>
  </si>
  <si>
    <t>Fuel_DSL</t>
  </si>
  <si>
    <t>Fuel_GAS</t>
  </si>
  <si>
    <t>SOx_TOTEX</t>
  </si>
  <si>
    <t>PM2_5_TOTAL</t>
  </si>
  <si>
    <t>PM2_5_TOTEX</t>
  </si>
  <si>
    <t>PM10_TOTAL</t>
  </si>
  <si>
    <t>PM10_TOTEX</t>
  </si>
  <si>
    <t>CO2_TOTEX(Pavley I+LCFS)</t>
  </si>
  <si>
    <t>CO2_STREX(Pavley I+LCFS)</t>
  </si>
  <si>
    <t>CO2_IDLEX(Pavley I+LCFS)</t>
  </si>
  <si>
    <t>CO2_RUNEX(Pavley I+LCFS)</t>
  </si>
  <si>
    <t>CO2_TOTEX</t>
  </si>
  <si>
    <t>NOx_TOTEX</t>
  </si>
  <si>
    <t>CO_TOTEX</t>
  </si>
  <si>
    <t>TOG_TOTAL</t>
  </si>
  <si>
    <t>TOG_RESTL</t>
  </si>
  <si>
    <t>TOG_RUNLS</t>
  </si>
  <si>
    <t>TOG_HTSK</t>
  </si>
  <si>
    <t>TOG_TOTEX</t>
  </si>
  <si>
    <t>ROG_TOTAL</t>
  </si>
  <si>
    <t>ROG_RESTL</t>
  </si>
  <si>
    <t>ROG_RUNLS</t>
  </si>
  <si>
    <t>ROG_HTSK</t>
  </si>
  <si>
    <t>ROG_TOTEX</t>
  </si>
  <si>
    <t>Veh_Class</t>
  </si>
  <si>
    <t>Season</t>
  </si>
  <si>
    <t>Region: South Coast</t>
  </si>
  <si>
    <t>Region Type: Air Basin</t>
  </si>
  <si>
    <t>EMFAC2011 Emissions Inventory</t>
  </si>
  <si>
    <t>(gms/vehicle/day)</t>
  </si>
  <si>
    <t>(gms/mile)</t>
  </si>
  <si>
    <t>SOX_STREX</t>
  </si>
  <si>
    <t>SOX_IDLEX</t>
  </si>
  <si>
    <t>SOX_RUNEX</t>
  </si>
  <si>
    <t>NOX_STREX</t>
  </si>
  <si>
    <t>NOX_IDLEX</t>
  </si>
  <si>
    <t>NOX_RUNEX</t>
  </si>
  <si>
    <t>EMFAC2011 Emission Rates</t>
  </si>
  <si>
    <t>Composite HHDT EF</t>
  </si>
  <si>
    <t>Composite LHDT1 EF</t>
  </si>
  <si>
    <t>Composite LHDT2 EF</t>
  </si>
  <si>
    <t>Total LHDT warehouse trips in basin</t>
  </si>
  <si>
    <t>Total LHDT VMT in basin from warehouses</t>
  </si>
  <si>
    <t>Composite Passenger EF</t>
  </si>
  <si>
    <t>Composite Passenger Trip Length</t>
  </si>
  <si>
    <t>Composite Passenger EF starts</t>
  </si>
  <si>
    <t>ton/day from passenger vehicle travel associated with warehouses</t>
  </si>
  <si>
    <t>Rough estimate of total number of LSI warehouse forklifts in basin</t>
  </si>
  <si>
    <t>Total truck emissions from warehouses</t>
  </si>
  <si>
    <t>HHDT idling (tpd)</t>
  </si>
  <si>
    <t>LHDT1 idling</t>
  </si>
  <si>
    <t>LHDT2 idling</t>
  </si>
  <si>
    <t>Total LHDT1 running emissions from warehouses</t>
  </si>
  <si>
    <t>Total HHDT running emissions from warehouses</t>
  </si>
  <si>
    <t>Total LHDT2 running emissions from warehouses</t>
  </si>
  <si>
    <t>Total HHDT idling in basin</t>
  </si>
  <si>
    <t>HHDT VMT</t>
  </si>
  <si>
    <t>LHDT1 VMT</t>
  </si>
  <si>
    <t>LHDT2 VMT</t>
  </si>
  <si>
    <t>Total HHDT VMT in basin</t>
  </si>
  <si>
    <t>Total HHDT idling associated with warehouses</t>
  </si>
  <si>
    <t>Total LHDT idling in basin</t>
  </si>
  <si>
    <t>Total LHDT VMT in basin</t>
  </si>
  <si>
    <t>Total LHDT idling associated with warehouses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</si>
</sst>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165" fontId="16" fillId="0" borderId="0" xfId="0" applyNumberFormat="1" applyFont="1"/>
    <xf numFmtId="0" fontId="16" fillId="0" borderId="0" xfId="0" applyFont="1"/>
    <xf numFmtId="9" fontId="0" fillId="0" borderId="0" xfId="1" applyNumberFormat="1" applyFont="1"/>
    <xf numFmtId="0" fontId="18" fillId="0" borderId="0" xfId="0" applyFont="1"/>
    <xf numFmtId="1" fontId="0" fillId="0" borderId="0" xfId="0" applyNumberFormat="1"/>
    <xf numFmtId="164" fontId="16" fillId="0" borderId="0" xfId="0" applyNumberFormat="1" applyFont="1"/>
    <xf numFmtId="0" fontId="0" fillId="0" borderId="0" xfId="0" applyFont="1"/>
    <xf numFmtId="9" fontId="0" fillId="0" borderId="0" xfId="1" applyFont="1"/>
    <xf numFmtId="9" fontId="0" fillId="0" borderId="0" xfId="1" applyFont="1" applyAlignment="1">
      <alignment horizontal="center"/>
    </xf>
    <xf numFmtId="0" fontId="0" fillId="0" borderId="0" xfId="0" applyAlignment="1">
      <alignment horizontal="right"/>
    </xf>
    <xf numFmtId="0" fontId="0" fillId="0" borderId="10" xfId="0" applyBorder="1"/>
    <xf numFmtId="165" fontId="0" fillId="0" borderId="0" xfId="0" applyNumberFormat="1" applyFont="1" applyFill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0" borderId="10" xfId="0" applyNumberFormat="1" applyFill="1" applyBorder="1" applyAlignment="1">
      <alignment horizontal="center"/>
    </xf>
    <xf numFmtId="3" fontId="18" fillId="0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Font="1"/>
    <xf numFmtId="3" fontId="0" fillId="0" borderId="0" xfId="0" applyNumberFormat="1" applyFont="1"/>
    <xf numFmtId="0" fontId="21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Estimated 2023 NOx Emissions Associated with Warehouses</a:t>
            </a:r>
          </a:p>
        </c:rich>
      </c:tx>
      <c:layout>
        <c:manualLayout>
          <c:xMode val="edge"/>
          <c:yMode val="edge"/>
          <c:x val="0.26363048501404035"/>
          <c:y val="2.01954409825606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'Warehouse Estimate'!$B$66</c:f>
              <c:strCache>
                <c:ptCount val="1"/>
                <c:pt idx="0">
                  <c:v>Trucks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'Warehouse Estimate'!$A$66</c:f>
              <c:numCache>
                <c:formatCode>#,##0.0</c:formatCode>
                <c:ptCount val="1"/>
                <c:pt idx="0">
                  <c:v>29.985422481460589</c:v>
                </c:pt>
              </c:numCache>
            </c:numRef>
          </c:val>
        </c:ser>
        <c:ser>
          <c:idx val="3"/>
          <c:order val="1"/>
          <c:tx>
            <c:strRef>
              <c:f>'Warehouse Estimate'!$B$69</c:f>
              <c:strCache>
                <c:ptCount val="1"/>
                <c:pt idx="0">
                  <c:v>TRUs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'Warehouse Estimate'!$A$69</c:f>
              <c:numCache>
                <c:formatCode>#,##0.0</c:formatCode>
                <c:ptCount val="1"/>
                <c:pt idx="0">
                  <c:v>4.4000000000000004</c:v>
                </c:pt>
              </c:numCache>
            </c:numRef>
          </c:val>
        </c:ser>
        <c:ser>
          <c:idx val="2"/>
          <c:order val="2"/>
          <c:tx>
            <c:strRef>
              <c:f>'Warehouse Estimate'!$B$68</c:f>
              <c:strCache>
                <c:ptCount val="1"/>
                <c:pt idx="0">
                  <c:v>Forklifts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'Warehouse Estimate'!$A$68</c:f>
              <c:numCache>
                <c:formatCode>#,##0.0</c:formatCode>
                <c:ptCount val="1"/>
                <c:pt idx="0">
                  <c:v>1.3194999999999999</c:v>
                </c:pt>
              </c:numCache>
            </c:numRef>
          </c:val>
        </c:ser>
        <c:ser>
          <c:idx val="1"/>
          <c:order val="3"/>
          <c:tx>
            <c:strRef>
              <c:f>'Warehouse Estimate'!$B$67</c:f>
              <c:strCache>
                <c:ptCount val="1"/>
                <c:pt idx="0">
                  <c:v>Passenger Vehicles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'Warehouse Estimate'!$A$67</c:f>
              <c:numCache>
                <c:formatCode>#,##0.0</c:formatCode>
                <c:ptCount val="1"/>
                <c:pt idx="0">
                  <c:v>1.0184925730247465</c:v>
                </c:pt>
              </c:numCache>
            </c:numRef>
          </c:val>
        </c:ser>
        <c:ser>
          <c:idx val="4"/>
          <c:order val="4"/>
          <c:tx>
            <c:strRef>
              <c:f>'Warehouse Estimate'!$B$70</c:f>
              <c:strCache>
                <c:ptCount val="1"/>
                <c:pt idx="0">
                  <c:v>Hostlers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'Warehouse Estimate'!$A$70</c:f>
              <c:numCache>
                <c:formatCode>#,##0.0</c:formatCode>
                <c:ptCount val="1"/>
                <c:pt idx="0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6384616"/>
        <c:axId val="316857176"/>
      </c:barChart>
      <c:catAx>
        <c:axId val="3163846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16857176"/>
        <c:crosses val="autoZero"/>
        <c:auto val="1"/>
        <c:lblAlgn val="ctr"/>
        <c:lblOffset val="100"/>
        <c:noMultiLvlLbl val="0"/>
      </c:catAx>
      <c:valAx>
        <c:axId val="316857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Estimated 2023 NOx (ton/day)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cross"/>
        <c:minorTickMark val="cross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384616"/>
        <c:crosses val="autoZero"/>
        <c:crossBetween val="between"/>
        <c:minorUnit val="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7832907100864812"/>
          <c:y val="0.41937407490568568"/>
          <c:w val="0.18943198921321591"/>
          <c:h val="0.23142941741082362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0.43026</cdr:x>
      <cdr:y>0.08632</cdr:y>
    </cdr:from>
    <cdr:to>
      <cdr:x>0.64421</cdr:x>
      <cdr:y>0.22964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28064" y="542828"/>
          <a:ext cx="1853808" cy="901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600" b="1" i="1" u="sng"/>
            <a:t>Total ≈37 ton/day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89"/>
  <sheetViews>
    <sheetView zoomScaleNormal="100" workbookViewId="0">
      <selection activeCell="C68" sqref="C68"/>
    </sheetView>
  </sheetViews>
  <sheetFormatPr defaultRowHeight="15" x14ac:dyDescent="0.25"/>
  <cols>
    <col min="1" max="1" width="13.140625" customWidth="1"/>
    <col min="10" max="26" width="9.140625" customWidth="1"/>
    <col min="27" max="27" width="14.5703125" bestFit="1" customWidth="1" collapsed="1"/>
    <col min="28" max="28" width="10.5703125" bestFit="1" customWidth="1"/>
    <col min="30" max="45" width="9.140625" hidden="1" customWidth="1"/>
    <col min="46" max="46" width="9.140625" collapsed="1"/>
  </cols>
  <sheetData>
    <row r="1" spans="1:7" x14ac:dyDescent="0.25">
      <c r="A1" s="4">
        <v>12060000</v>
      </c>
      <c r="B1" t="s">
        <v>86</v>
      </c>
    </row>
    <row r="2" spans="1:7" x14ac:dyDescent="0.25">
      <c r="A2" s="4">
        <v>302000</v>
      </c>
      <c r="B2" t="s">
        <v>87</v>
      </c>
      <c r="G2" s="7"/>
    </row>
    <row r="3" spans="1:7" x14ac:dyDescent="0.25">
      <c r="A3" s="3">
        <f>A1/A2</f>
        <v>39.933774834437088</v>
      </c>
      <c r="B3" t="s">
        <v>88</v>
      </c>
      <c r="G3" s="7"/>
    </row>
    <row r="4" spans="1:7" x14ac:dyDescent="0.25">
      <c r="A4" s="3">
        <v>7456000</v>
      </c>
      <c r="B4" t="s">
        <v>90</v>
      </c>
      <c r="G4" s="7"/>
    </row>
    <row r="5" spans="1:7" x14ac:dyDescent="0.25">
      <c r="A5" s="3">
        <v>488000</v>
      </c>
      <c r="B5" t="s">
        <v>91</v>
      </c>
      <c r="G5" s="7"/>
    </row>
    <row r="6" spans="1:7" x14ac:dyDescent="0.25">
      <c r="A6" s="3">
        <f>A4/A5</f>
        <v>15.278688524590164</v>
      </c>
      <c r="B6" t="s">
        <v>89</v>
      </c>
      <c r="G6" s="7"/>
    </row>
    <row r="7" spans="1:7" x14ac:dyDescent="0.25">
      <c r="A7" s="4">
        <v>910000000</v>
      </c>
      <c r="B7" t="s">
        <v>84</v>
      </c>
    </row>
    <row r="8" spans="1:7" x14ac:dyDescent="0.25">
      <c r="A8" s="4"/>
    </row>
    <row r="9" spans="1:7" x14ac:dyDescent="0.25">
      <c r="A9" s="14" t="s">
        <v>83</v>
      </c>
      <c r="B9" t="s">
        <v>80</v>
      </c>
    </row>
    <row r="10" spans="1:7" x14ac:dyDescent="0.25">
      <c r="A10" s="2">
        <v>1</v>
      </c>
      <c r="B10" t="s">
        <v>56</v>
      </c>
    </row>
    <row r="11" spans="1:7" x14ac:dyDescent="0.25">
      <c r="A11">
        <v>0.45400000000000001</v>
      </c>
      <c r="B11" t="s">
        <v>50</v>
      </c>
    </row>
    <row r="12" spans="1:7" x14ac:dyDescent="0.25">
      <c r="A12">
        <v>0.23300000000000001</v>
      </c>
      <c r="B12" t="s">
        <v>51</v>
      </c>
    </row>
    <row r="14" spans="1:7" x14ac:dyDescent="0.25">
      <c r="A14" s="4">
        <f>A7</f>
        <v>910000000</v>
      </c>
      <c r="B14" t="s">
        <v>44</v>
      </c>
    </row>
    <row r="15" spans="1:7" x14ac:dyDescent="0.25">
      <c r="A15" s="3">
        <f>A12</f>
        <v>0.23300000000000001</v>
      </c>
      <c r="B15" t="s">
        <v>48</v>
      </c>
    </row>
    <row r="16" spans="1:7" x14ac:dyDescent="0.25">
      <c r="A16" s="4">
        <f>A15*A14/1000</f>
        <v>212030</v>
      </c>
      <c r="B16" t="s">
        <v>46</v>
      </c>
    </row>
    <row r="17" spans="1:2" x14ac:dyDescent="0.25">
      <c r="A17" s="3">
        <f>A3</f>
        <v>39.933774834437088</v>
      </c>
      <c r="B17" t="s">
        <v>85</v>
      </c>
    </row>
    <row r="18" spans="1:2" x14ac:dyDescent="0.25">
      <c r="A18" s="4">
        <f>A17*A16</f>
        <v>8467158.2781456951</v>
      </c>
      <c r="B18" t="s">
        <v>45</v>
      </c>
    </row>
    <row r="19" spans="1:2" x14ac:dyDescent="0.25">
      <c r="A19" s="3">
        <f>'EMFAC2011-SCAB-EFs'!I1</f>
        <v>2.3128138705430668</v>
      </c>
      <c r="B19" t="s">
        <v>176</v>
      </c>
    </row>
    <row r="20" spans="1:2" x14ac:dyDescent="0.25">
      <c r="A20" s="5">
        <f>A19*A18/(453.59*2000)</f>
        <v>21.586632321897433</v>
      </c>
      <c r="B20" s="6" t="s">
        <v>191</v>
      </c>
    </row>
    <row r="21" spans="1:2" x14ac:dyDescent="0.25">
      <c r="A21" s="21">
        <f>'EMFAC2011-SCAB-tpd'!H1</f>
        <v>6.5610002812036541</v>
      </c>
      <c r="B21" s="11" t="s">
        <v>193</v>
      </c>
    </row>
    <row r="22" spans="1:2" x14ac:dyDescent="0.25">
      <c r="A22" s="21">
        <f>'EMFAC2011-SCAB-tpd'!H4</f>
        <v>11120144.229579838</v>
      </c>
      <c r="B22" s="11" t="s">
        <v>197</v>
      </c>
    </row>
    <row r="23" spans="1:2" x14ac:dyDescent="0.25">
      <c r="A23" s="5">
        <f>(A18/A22)*A21</f>
        <v>4.9957110894422962</v>
      </c>
      <c r="B23" s="6" t="s">
        <v>198</v>
      </c>
    </row>
    <row r="24" spans="1:2" x14ac:dyDescent="0.25">
      <c r="A24" s="5"/>
      <c r="B24" s="6"/>
    </row>
    <row r="25" spans="1:2" x14ac:dyDescent="0.25">
      <c r="A25" s="3">
        <f>(A11-A12)</f>
        <v>0.221</v>
      </c>
      <c r="B25" t="s">
        <v>47</v>
      </c>
    </row>
    <row r="26" spans="1:2" x14ac:dyDescent="0.25">
      <c r="A26" s="4">
        <f>A25*A14/1000</f>
        <v>201110</v>
      </c>
      <c r="B26" t="s">
        <v>179</v>
      </c>
    </row>
    <row r="27" spans="1:2" x14ac:dyDescent="0.25">
      <c r="A27" s="3">
        <f>A6</f>
        <v>15.278688524590164</v>
      </c>
      <c r="B27" t="s">
        <v>89</v>
      </c>
    </row>
    <row r="28" spans="1:2" x14ac:dyDescent="0.25">
      <c r="A28" s="4">
        <f>A27*A26</f>
        <v>3072697.0491803279</v>
      </c>
      <c r="B28" t="s">
        <v>180</v>
      </c>
    </row>
    <row r="29" spans="1:2" x14ac:dyDescent="0.25">
      <c r="A29" s="3">
        <f>'EMFAC2011-SCAB-EFs'!I2</f>
        <v>0.77327941850126114</v>
      </c>
      <c r="B29" t="s">
        <v>177</v>
      </c>
    </row>
    <row r="30" spans="1:2" x14ac:dyDescent="0.25">
      <c r="A30" s="5">
        <f>A29*A28/(453.59*2000*2)</f>
        <v>1.3095821046653944</v>
      </c>
      <c r="B30" s="6" t="s">
        <v>190</v>
      </c>
    </row>
    <row r="31" spans="1:2" x14ac:dyDescent="0.25">
      <c r="A31" s="3">
        <f>'EMFAC2011-SCAB-EFs'!I3</f>
        <v>1.2008173688087802</v>
      </c>
      <c r="B31" t="s">
        <v>178</v>
      </c>
    </row>
    <row r="32" spans="1:2" x14ac:dyDescent="0.25">
      <c r="A32" s="5">
        <f>A31*A28/(453.59*2000*2)</f>
        <v>2.0336360952309489</v>
      </c>
      <c r="B32" s="6" t="s">
        <v>192</v>
      </c>
    </row>
    <row r="33" spans="1:2" x14ac:dyDescent="0.25">
      <c r="A33" s="2">
        <f>'EMFAC2011-SCAB-tpd'!H2+'EMFAC2011-SCAB-tpd'!H3</f>
        <v>0.39933211010889896</v>
      </c>
      <c r="B33" s="11" t="s">
        <v>199</v>
      </c>
    </row>
    <row r="34" spans="1:2" x14ac:dyDescent="0.25">
      <c r="A34" s="22">
        <f>'EMFAC2011-SCAB-tpd'!H5+'EMFAC2011-SCAB-tpd'!H6</f>
        <v>20497974.58293543</v>
      </c>
      <c r="B34" s="11" t="s">
        <v>200</v>
      </c>
    </row>
    <row r="35" spans="1:2" x14ac:dyDescent="0.25">
      <c r="A35" s="5">
        <f>(A28/A34)*A33</f>
        <v>5.9860870224518067E-2</v>
      </c>
      <c r="B35" s="6" t="s">
        <v>201</v>
      </c>
    </row>
    <row r="36" spans="1:2" x14ac:dyDescent="0.25">
      <c r="A36" s="5">
        <f>SUM(A35,A32,A30,A23,A20)</f>
        <v>29.985422481460589</v>
      </c>
      <c r="B36" s="6" t="s">
        <v>186</v>
      </c>
    </row>
    <row r="37" spans="1:2" x14ac:dyDescent="0.25">
      <c r="A37" s="5"/>
      <c r="B37" s="6"/>
    </row>
    <row r="38" spans="1:2" x14ac:dyDescent="0.25">
      <c r="A38" s="4">
        <f>A7</f>
        <v>910000000</v>
      </c>
      <c r="B38" t="s">
        <v>44</v>
      </c>
    </row>
    <row r="39" spans="1:2" x14ac:dyDescent="0.25">
      <c r="A39" s="1">
        <f>A10</f>
        <v>1</v>
      </c>
      <c r="B39" t="s">
        <v>57</v>
      </c>
    </row>
    <row r="40" spans="1:2" x14ac:dyDescent="0.25">
      <c r="A40" s="4">
        <f>A39*A38/1000</f>
        <v>910000</v>
      </c>
      <c r="B40" t="s">
        <v>58</v>
      </c>
    </row>
    <row r="41" spans="1:2" x14ac:dyDescent="0.25">
      <c r="A41" s="3">
        <f>'EMFAC2011-SCAB-EFs'!I6</f>
        <v>5.4950868805558786</v>
      </c>
      <c r="B41" t="s">
        <v>59</v>
      </c>
    </row>
    <row r="42" spans="1:2" x14ac:dyDescent="0.25">
      <c r="A42" s="4">
        <f>A41*A40</f>
        <v>5000529.0613058498</v>
      </c>
      <c r="B42" t="s">
        <v>60</v>
      </c>
    </row>
    <row r="43" spans="1:2" x14ac:dyDescent="0.25">
      <c r="A43" s="1">
        <f>'EMFAC2011-SCAB-EFs'!I4</f>
        <v>7.95161812220814E-2</v>
      </c>
      <c r="B43" t="s">
        <v>55</v>
      </c>
    </row>
    <row r="44" spans="1:2" x14ac:dyDescent="0.25">
      <c r="A44" s="1">
        <f>A43*A42/(453.59*2000)</f>
        <v>0.43830659300809161</v>
      </c>
      <c r="B44" t="s">
        <v>184</v>
      </c>
    </row>
    <row r="45" spans="1:2" x14ac:dyDescent="0.25">
      <c r="A45" s="1">
        <f>'EMFAC2011-SCAB-EFs'!I5</f>
        <v>0.57838804104561437</v>
      </c>
      <c r="B45" t="s">
        <v>61</v>
      </c>
    </row>
    <row r="46" spans="1:2" x14ac:dyDescent="0.25">
      <c r="A46" s="1">
        <f>A45*A40/(453.59*2000)</f>
        <v>0.580185980016655</v>
      </c>
      <c r="B46" t="s">
        <v>62</v>
      </c>
    </row>
    <row r="47" spans="1:2" x14ac:dyDescent="0.25">
      <c r="A47" s="10">
        <f>A46+A44</f>
        <v>1.0184925730247465</v>
      </c>
      <c r="B47" s="6" t="s">
        <v>63</v>
      </c>
    </row>
    <row r="48" spans="1:2" x14ac:dyDescent="0.25">
      <c r="A48" s="5"/>
      <c r="B48" s="6"/>
    </row>
    <row r="49" spans="1:2" x14ac:dyDescent="0.25">
      <c r="A49" s="1">
        <v>0.6</v>
      </c>
      <c r="B49" t="s">
        <v>64</v>
      </c>
    </row>
    <row r="50" spans="1:2" x14ac:dyDescent="0.25">
      <c r="A50" s="1">
        <v>0.12</v>
      </c>
      <c r="B50" t="s">
        <v>65</v>
      </c>
    </row>
    <row r="51" spans="1:2" x14ac:dyDescent="0.25">
      <c r="A51" s="4">
        <f>A7</f>
        <v>910000000</v>
      </c>
      <c r="B51" t="s">
        <v>44</v>
      </c>
    </row>
    <row r="52" spans="1:2" x14ac:dyDescent="0.25">
      <c r="A52" s="4">
        <f>A50*A51*(1-A49)/1000</f>
        <v>43680</v>
      </c>
      <c r="B52" t="s">
        <v>185</v>
      </c>
    </row>
    <row r="53" spans="1:2" x14ac:dyDescent="0.25">
      <c r="A53" s="4">
        <v>96000</v>
      </c>
      <c r="B53" t="s">
        <v>66</v>
      </c>
    </row>
    <row r="54" spans="1:2" x14ac:dyDescent="0.25">
      <c r="A54" s="2">
        <v>2.9</v>
      </c>
      <c r="B54" t="s">
        <v>67</v>
      </c>
    </row>
    <row r="55" spans="1:2" x14ac:dyDescent="0.25">
      <c r="A55" s="10">
        <f>(A52/A53)*A54</f>
        <v>1.3194999999999999</v>
      </c>
      <c r="B55" s="6" t="s">
        <v>68</v>
      </c>
    </row>
    <row r="56" spans="1:2" x14ac:dyDescent="0.25">
      <c r="A56" s="1"/>
    </row>
    <row r="57" spans="1:2" x14ac:dyDescent="0.25">
      <c r="A57" s="2">
        <v>3.8</v>
      </c>
      <c r="B57" t="s">
        <v>77</v>
      </c>
    </row>
    <row r="58" spans="1:2" x14ac:dyDescent="0.25">
      <c r="A58" s="3">
        <v>1.2</v>
      </c>
      <c r="B58" t="s">
        <v>76</v>
      </c>
    </row>
    <row r="59" spans="1:2" x14ac:dyDescent="0.25">
      <c r="A59" s="12">
        <v>0.59</v>
      </c>
      <c r="B59" t="s">
        <v>75</v>
      </c>
    </row>
    <row r="60" spans="1:2" x14ac:dyDescent="0.25">
      <c r="A60" s="4">
        <f>A7</f>
        <v>910000000</v>
      </c>
      <c r="B60" t="s">
        <v>44</v>
      </c>
    </row>
    <row r="61" spans="1:2" x14ac:dyDescent="0.25">
      <c r="A61" s="9">
        <f>((A60*A59*A57)+(A60*(1-A59)*A58))/1000000</f>
        <v>2487.94</v>
      </c>
      <c r="B61" t="s">
        <v>74</v>
      </c>
    </row>
    <row r="62" spans="1:2" x14ac:dyDescent="0.25">
      <c r="A62" s="9">
        <v>2626</v>
      </c>
      <c r="B62" t="s">
        <v>78</v>
      </c>
    </row>
    <row r="63" spans="1:2" x14ac:dyDescent="0.25">
      <c r="A63" s="10">
        <v>0.6</v>
      </c>
      <c r="B63" s="6" t="s">
        <v>79</v>
      </c>
    </row>
    <row r="65" spans="1:27" x14ac:dyDescent="0.25">
      <c r="A65" s="23" t="s">
        <v>82</v>
      </c>
      <c r="B65" s="23"/>
    </row>
    <row r="66" spans="1:27" x14ac:dyDescent="0.25">
      <c r="A66" s="16">
        <f>A36</f>
        <v>29.985422481460589</v>
      </c>
      <c r="B66" s="11" t="s">
        <v>69</v>
      </c>
    </row>
    <row r="67" spans="1:27" x14ac:dyDescent="0.25">
      <c r="A67" s="17">
        <f>A47</f>
        <v>1.0184925730247465</v>
      </c>
      <c r="B67" t="s">
        <v>70</v>
      </c>
    </row>
    <row r="68" spans="1:27" x14ac:dyDescent="0.25">
      <c r="A68" s="17">
        <f>A55</f>
        <v>1.3194999999999999</v>
      </c>
      <c r="B68" t="s">
        <v>71</v>
      </c>
      <c r="AA68" s="1"/>
    </row>
    <row r="69" spans="1:27" x14ac:dyDescent="0.25">
      <c r="A69" s="17">
        <v>4.4000000000000004</v>
      </c>
      <c r="B69" t="s">
        <v>72</v>
      </c>
    </row>
    <row r="70" spans="1:27" x14ac:dyDescent="0.25">
      <c r="A70" s="18">
        <f>A63</f>
        <v>0.6</v>
      </c>
      <c r="B70" s="15" t="s">
        <v>73</v>
      </c>
    </row>
    <row r="71" spans="1:27" ht="15.75" x14ac:dyDescent="0.25">
      <c r="A71" s="19">
        <f>SUM(A66:A70)</f>
        <v>37.323415054485338</v>
      </c>
      <c r="B71" s="8" t="s">
        <v>81</v>
      </c>
    </row>
    <row r="84" spans="4:27" x14ac:dyDescent="0.25">
      <c r="AA84" s="1"/>
    </row>
    <row r="85" spans="4:27" x14ac:dyDescent="0.25">
      <c r="D85" s="13"/>
    </row>
    <row r="86" spans="4:27" x14ac:dyDescent="0.25">
      <c r="D86" s="13"/>
    </row>
    <row r="87" spans="4:27" x14ac:dyDescent="0.25">
      <c r="D87" s="13"/>
    </row>
    <row r="88" spans="4:27" x14ac:dyDescent="0.25">
      <c r="D88" s="13"/>
    </row>
    <row r="89" spans="4:27" x14ac:dyDescent="0.25">
      <c r="D89" s="13"/>
    </row>
  </sheetData>
  <mergeCells count="1">
    <mergeCell ref="A65:B65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9"/>
  <sheetViews>
    <sheetView workbookViewId="0">
      <pane xSplit="9855" ySplit="2700" topLeftCell="AG7"/>
      <selection activeCell="H4" sqref="H4"/>
      <selection pane="topRight" activeCell="N1" sqref="N1"/>
      <selection pane="bottomLeft" activeCell="A13" sqref="A13"/>
      <selection pane="bottomRight" activeCell="AH39" sqref="AH39"/>
    </sheetView>
  </sheetViews>
  <sheetFormatPr defaultRowHeight="15" x14ac:dyDescent="0.25"/>
  <cols>
    <col min="4" max="4" width="17" customWidth="1"/>
  </cols>
  <sheetData>
    <row r="1" spans="1:64" x14ac:dyDescent="0.25">
      <c r="A1" t="s">
        <v>166</v>
      </c>
      <c r="H1">
        <f>SUM(AH42,AH44,AH45,AH48,AH49,AH53)</f>
        <v>6.5610002812036541</v>
      </c>
      <c r="I1" t="s">
        <v>187</v>
      </c>
    </row>
    <row r="2" spans="1:64" x14ac:dyDescent="0.25">
      <c r="A2" t="s">
        <v>165</v>
      </c>
      <c r="H2">
        <f>SUM(AH15:AH16)</f>
        <v>0.30204566618840989</v>
      </c>
      <c r="I2" t="s">
        <v>188</v>
      </c>
    </row>
    <row r="3" spans="1:64" x14ac:dyDescent="0.25">
      <c r="A3" t="s">
        <v>164</v>
      </c>
      <c r="H3">
        <f>SUM(AH17:AH18)</f>
        <v>9.7286443920489088E-2</v>
      </c>
      <c r="I3" t="s">
        <v>189</v>
      </c>
    </row>
    <row r="4" spans="1:64" x14ac:dyDescent="0.25">
      <c r="A4" t="s">
        <v>0</v>
      </c>
      <c r="H4">
        <f>SUM(I42,I44,I45,I48,I49,I53)</f>
        <v>11120144.229579838</v>
      </c>
      <c r="I4" t="s">
        <v>194</v>
      </c>
    </row>
    <row r="5" spans="1:64" x14ac:dyDescent="0.25">
      <c r="A5" t="s">
        <v>1</v>
      </c>
      <c r="H5">
        <f>SUM(I15:I16)</f>
        <v>17706074.38334031</v>
      </c>
      <c r="I5" t="s">
        <v>195</v>
      </c>
    </row>
    <row r="6" spans="1:64" x14ac:dyDescent="0.25">
      <c r="A6" t="s">
        <v>2</v>
      </c>
      <c r="H6">
        <f>SUM(I17:I18)</f>
        <v>2791900.1995951198</v>
      </c>
      <c r="I6" t="s">
        <v>196</v>
      </c>
    </row>
    <row r="7" spans="1:64" x14ac:dyDescent="0.25">
      <c r="A7" t="s">
        <v>3</v>
      </c>
      <c r="B7" t="s">
        <v>4</v>
      </c>
      <c r="C7" t="s">
        <v>163</v>
      </c>
      <c r="D7" t="s">
        <v>162</v>
      </c>
      <c r="E7" t="s">
        <v>7</v>
      </c>
      <c r="F7" t="s">
        <v>5</v>
      </c>
      <c r="G7" t="s">
        <v>6</v>
      </c>
      <c r="H7" t="s">
        <v>8</v>
      </c>
      <c r="I7" t="s">
        <v>9</v>
      </c>
      <c r="J7" t="s">
        <v>10</v>
      </c>
      <c r="K7" t="s">
        <v>11</v>
      </c>
      <c r="L7" t="s">
        <v>12</v>
      </c>
      <c r="M7" t="s">
        <v>13</v>
      </c>
      <c r="N7" t="s">
        <v>161</v>
      </c>
      <c r="O7" t="s">
        <v>14</v>
      </c>
      <c r="P7" t="s">
        <v>160</v>
      </c>
      <c r="Q7" t="s">
        <v>159</v>
      </c>
      <c r="R7" t="s">
        <v>158</v>
      </c>
      <c r="S7" t="s">
        <v>157</v>
      </c>
      <c r="T7" t="s">
        <v>15</v>
      </c>
      <c r="U7" t="s">
        <v>16</v>
      </c>
      <c r="V7" t="s">
        <v>17</v>
      </c>
      <c r="W7" t="s">
        <v>156</v>
      </c>
      <c r="X7" t="s">
        <v>18</v>
      </c>
      <c r="Y7" t="s">
        <v>155</v>
      </c>
      <c r="Z7" t="s">
        <v>154</v>
      </c>
      <c r="AA7" t="s">
        <v>153</v>
      </c>
      <c r="AB7" t="s">
        <v>152</v>
      </c>
      <c r="AC7" t="s">
        <v>19</v>
      </c>
      <c r="AD7" t="s">
        <v>20</v>
      </c>
      <c r="AE7" t="s">
        <v>21</v>
      </c>
      <c r="AF7" t="s">
        <v>151</v>
      </c>
      <c r="AG7" t="s">
        <v>22</v>
      </c>
      <c r="AH7" t="s">
        <v>23</v>
      </c>
      <c r="AI7" t="s">
        <v>24</v>
      </c>
      <c r="AJ7" t="s">
        <v>150</v>
      </c>
      <c r="AK7" t="s">
        <v>25</v>
      </c>
      <c r="AL7" t="s">
        <v>26</v>
      </c>
      <c r="AM7" t="s">
        <v>27</v>
      </c>
      <c r="AN7" t="s">
        <v>149</v>
      </c>
      <c r="AO7" t="s">
        <v>148</v>
      </c>
      <c r="AP7" t="s">
        <v>147</v>
      </c>
      <c r="AQ7" t="s">
        <v>146</v>
      </c>
      <c r="AR7" t="s">
        <v>145</v>
      </c>
      <c r="AS7" t="s">
        <v>28</v>
      </c>
      <c r="AT7" t="s">
        <v>29</v>
      </c>
      <c r="AU7" t="s">
        <v>30</v>
      </c>
      <c r="AV7" t="s">
        <v>144</v>
      </c>
      <c r="AW7" t="s">
        <v>31</v>
      </c>
      <c r="AX7" t="s">
        <v>32</v>
      </c>
      <c r="AY7" t="s">
        <v>143</v>
      </c>
      <c r="AZ7" t="s">
        <v>33</v>
      </c>
      <c r="BA7" t="s">
        <v>34</v>
      </c>
      <c r="BB7" t="s">
        <v>35</v>
      </c>
      <c r="BC7" t="s">
        <v>142</v>
      </c>
      <c r="BD7" t="s">
        <v>36</v>
      </c>
      <c r="BE7" t="s">
        <v>37</v>
      </c>
      <c r="BF7" t="s">
        <v>141</v>
      </c>
      <c r="BG7" t="s">
        <v>38</v>
      </c>
      <c r="BH7" t="s">
        <v>39</v>
      </c>
      <c r="BI7" t="s">
        <v>40</v>
      </c>
      <c r="BJ7" t="s">
        <v>140</v>
      </c>
      <c r="BK7" t="s">
        <v>139</v>
      </c>
      <c r="BL7" t="s">
        <v>138</v>
      </c>
    </row>
    <row r="8" spans="1:64" x14ac:dyDescent="0.25">
      <c r="G8" t="s">
        <v>137</v>
      </c>
      <c r="H8" t="s">
        <v>136</v>
      </c>
      <c r="I8" t="s">
        <v>135</v>
      </c>
      <c r="J8" t="s">
        <v>134</v>
      </c>
      <c r="K8" t="s">
        <v>133</v>
      </c>
      <c r="L8" t="s">
        <v>133</v>
      </c>
      <c r="M8" t="s">
        <v>133</v>
      </c>
      <c r="N8" t="s">
        <v>133</v>
      </c>
      <c r="O8" t="s">
        <v>133</v>
      </c>
      <c r="P8" t="s">
        <v>133</v>
      </c>
      <c r="Q8" t="s">
        <v>133</v>
      </c>
      <c r="R8" t="s">
        <v>133</v>
      </c>
      <c r="S8" t="s">
        <v>133</v>
      </c>
      <c r="T8" t="s">
        <v>133</v>
      </c>
      <c r="U8" t="s">
        <v>133</v>
      </c>
      <c r="V8" t="s">
        <v>133</v>
      </c>
      <c r="W8" t="s">
        <v>133</v>
      </c>
      <c r="X8" t="s">
        <v>133</v>
      </c>
      <c r="Y8" t="s">
        <v>133</v>
      </c>
      <c r="Z8" t="s">
        <v>133</v>
      </c>
      <c r="AA8" t="s">
        <v>133</v>
      </c>
      <c r="AB8" t="s">
        <v>133</v>
      </c>
      <c r="AC8" t="s">
        <v>133</v>
      </c>
      <c r="AD8" t="s">
        <v>133</v>
      </c>
      <c r="AE8" t="s">
        <v>133</v>
      </c>
      <c r="AF8" t="s">
        <v>133</v>
      </c>
      <c r="AG8" t="s">
        <v>133</v>
      </c>
      <c r="AH8" t="s">
        <v>133</v>
      </c>
      <c r="AI8" t="s">
        <v>133</v>
      </c>
      <c r="AJ8" t="s">
        <v>133</v>
      </c>
      <c r="AK8" t="s">
        <v>133</v>
      </c>
      <c r="AL8" t="s">
        <v>133</v>
      </c>
      <c r="AM8" t="s">
        <v>133</v>
      </c>
      <c r="AN8" t="s">
        <v>133</v>
      </c>
      <c r="AO8" t="s">
        <v>133</v>
      </c>
      <c r="AP8" t="s">
        <v>133</v>
      </c>
      <c r="AQ8" t="s">
        <v>133</v>
      </c>
      <c r="AR8" t="s">
        <v>133</v>
      </c>
      <c r="AS8" t="s">
        <v>133</v>
      </c>
      <c r="AT8" t="s">
        <v>133</v>
      </c>
      <c r="AU8" t="s">
        <v>133</v>
      </c>
      <c r="AV8" t="s">
        <v>133</v>
      </c>
      <c r="AW8" t="s">
        <v>133</v>
      </c>
      <c r="AX8" t="s">
        <v>133</v>
      </c>
      <c r="AY8" t="s">
        <v>133</v>
      </c>
      <c r="AZ8" t="s">
        <v>133</v>
      </c>
      <c r="BA8" t="s">
        <v>133</v>
      </c>
      <c r="BB8" t="s">
        <v>133</v>
      </c>
      <c r="BC8" t="s">
        <v>133</v>
      </c>
      <c r="BD8" t="s">
        <v>133</v>
      </c>
      <c r="BE8" t="s">
        <v>133</v>
      </c>
      <c r="BF8" t="s">
        <v>133</v>
      </c>
      <c r="BG8" t="s">
        <v>133</v>
      </c>
      <c r="BH8" t="s">
        <v>133</v>
      </c>
      <c r="BI8" t="s">
        <v>133</v>
      </c>
      <c r="BJ8" t="s">
        <v>133</v>
      </c>
      <c r="BK8" t="s">
        <v>132</v>
      </c>
      <c r="BL8" t="s">
        <v>132</v>
      </c>
    </row>
    <row r="9" spans="1:64" x14ac:dyDescent="0.25">
      <c r="A9" t="s">
        <v>94</v>
      </c>
      <c r="B9">
        <v>2023</v>
      </c>
      <c r="C9" t="s">
        <v>93</v>
      </c>
      <c r="D9" t="s">
        <v>52</v>
      </c>
      <c r="E9" t="s">
        <v>49</v>
      </c>
      <c r="F9" t="s">
        <v>42</v>
      </c>
      <c r="G9" t="s">
        <v>42</v>
      </c>
      <c r="H9">
        <v>6024892.3605000004</v>
      </c>
      <c r="I9">
        <v>204411014.44825399</v>
      </c>
      <c r="J9">
        <v>38008859.742899999</v>
      </c>
      <c r="K9">
        <v>2.9710912949988799</v>
      </c>
      <c r="L9">
        <v>0</v>
      </c>
      <c r="M9">
        <v>3.2080247229999999</v>
      </c>
      <c r="N9">
        <v>6.1791160179988802</v>
      </c>
      <c r="O9">
        <v>1.4221620463</v>
      </c>
      <c r="P9">
        <v>3.3791864014999899</v>
      </c>
      <c r="Q9">
        <v>8.3101689051999994</v>
      </c>
      <c r="R9">
        <v>1.31860846388</v>
      </c>
      <c r="S9">
        <v>20.609241834878802</v>
      </c>
      <c r="T9">
        <v>5.1072744197839404</v>
      </c>
      <c r="U9">
        <v>0</v>
      </c>
      <c r="V9">
        <v>3.4252378834999999</v>
      </c>
      <c r="W9">
        <v>8.5325123032839301</v>
      </c>
      <c r="X9">
        <v>1.4221620463</v>
      </c>
      <c r="Y9">
        <v>3.3791864014999899</v>
      </c>
      <c r="Z9">
        <v>8.3101689051999994</v>
      </c>
      <c r="AA9">
        <v>1.31860846388</v>
      </c>
      <c r="AB9">
        <v>22.962638120163898</v>
      </c>
      <c r="AC9">
        <v>154.698890769412</v>
      </c>
      <c r="AD9">
        <v>0</v>
      </c>
      <c r="AE9">
        <v>48.026767471999896</v>
      </c>
      <c r="AF9">
        <v>202.72565824141199</v>
      </c>
      <c r="AG9">
        <v>14.2504803977997</v>
      </c>
      <c r="AH9">
        <v>0</v>
      </c>
      <c r="AI9">
        <v>2.9208578867499999</v>
      </c>
      <c r="AJ9">
        <v>17.171338284549702</v>
      </c>
      <c r="AK9">
        <v>81100.504626808703</v>
      </c>
      <c r="AL9">
        <v>0</v>
      </c>
      <c r="AM9">
        <v>3105.9316162639998</v>
      </c>
      <c r="AN9">
        <v>84206.436243072705</v>
      </c>
      <c r="AO9">
        <v>52971.547188534299</v>
      </c>
      <c r="AP9">
        <v>0</v>
      </c>
      <c r="AQ9">
        <v>2085.2105990075902</v>
      </c>
      <c r="AR9">
        <v>55056.757787541901</v>
      </c>
      <c r="AS9">
        <v>0.454923197587217</v>
      </c>
      <c r="AT9">
        <v>0</v>
      </c>
      <c r="AU9">
        <v>0.16596832035359901</v>
      </c>
      <c r="AV9">
        <v>0.62089151794081698</v>
      </c>
      <c r="AW9">
        <v>1.8025967143079999</v>
      </c>
      <c r="AX9">
        <v>8.2806797083300001</v>
      </c>
      <c r="AY9">
        <v>10.704167940578801</v>
      </c>
      <c r="AZ9">
        <v>0.422028318211562</v>
      </c>
      <c r="BA9">
        <v>0</v>
      </c>
      <c r="BB9">
        <v>0.1539737612513</v>
      </c>
      <c r="BC9">
        <v>0.57600207946286297</v>
      </c>
      <c r="BD9">
        <v>0.450649169746</v>
      </c>
      <c r="BE9">
        <v>3.5488626357830002</v>
      </c>
      <c r="BF9">
        <v>4.5755138849918602</v>
      </c>
      <c r="BG9">
        <v>0.81209989427699902</v>
      </c>
      <c r="BH9">
        <v>0</v>
      </c>
      <c r="BI9">
        <v>3.1857924521499999E-2</v>
      </c>
      <c r="BJ9">
        <v>0.84395781879849996</v>
      </c>
      <c r="BK9">
        <v>9002.0364282999999</v>
      </c>
      <c r="BL9">
        <v>0</v>
      </c>
    </row>
    <row r="10" spans="1:64" x14ac:dyDescent="0.25">
      <c r="A10" t="s">
        <v>94</v>
      </c>
      <c r="B10">
        <v>2023</v>
      </c>
      <c r="C10" t="s">
        <v>93</v>
      </c>
      <c r="D10" t="s">
        <v>52</v>
      </c>
      <c r="E10" t="s">
        <v>43</v>
      </c>
      <c r="F10" t="s">
        <v>42</v>
      </c>
      <c r="G10" t="s">
        <v>42</v>
      </c>
      <c r="H10">
        <v>20684.609136499999</v>
      </c>
      <c r="I10">
        <v>646320.17663034506</v>
      </c>
      <c r="J10">
        <v>127773.83661899999</v>
      </c>
      <c r="K10">
        <v>1.0529665602837799E-2</v>
      </c>
      <c r="L10">
        <v>0</v>
      </c>
      <c r="M10">
        <v>0</v>
      </c>
      <c r="N10">
        <v>1.0529665602837799E-2</v>
      </c>
      <c r="O10">
        <v>0</v>
      </c>
      <c r="P10">
        <v>0</v>
      </c>
      <c r="Q10">
        <v>0</v>
      </c>
      <c r="R10">
        <v>0</v>
      </c>
      <c r="S10">
        <v>1.0529665602837799E-2</v>
      </c>
      <c r="T10">
        <v>1.1987323855434801E-2</v>
      </c>
      <c r="U10">
        <v>0</v>
      </c>
      <c r="V10">
        <v>0</v>
      </c>
      <c r="W10">
        <v>1.1987323855434801E-2</v>
      </c>
      <c r="X10">
        <v>0</v>
      </c>
      <c r="Y10">
        <v>0</v>
      </c>
      <c r="Z10">
        <v>0</v>
      </c>
      <c r="AA10">
        <v>0</v>
      </c>
      <c r="AB10">
        <v>1.1987323855434801E-2</v>
      </c>
      <c r="AC10">
        <v>7.5542842199925506E-2</v>
      </c>
      <c r="AD10">
        <v>0</v>
      </c>
      <c r="AE10">
        <v>0</v>
      </c>
      <c r="AF10">
        <v>7.5542842199925506E-2</v>
      </c>
      <c r="AG10">
        <v>0.208734006907144</v>
      </c>
      <c r="AH10">
        <v>0</v>
      </c>
      <c r="AI10">
        <v>0</v>
      </c>
      <c r="AJ10">
        <v>0.208734006907144</v>
      </c>
      <c r="AK10">
        <v>230.334063343574</v>
      </c>
      <c r="AL10">
        <v>0</v>
      </c>
      <c r="AM10">
        <v>0</v>
      </c>
      <c r="AN10">
        <v>230.334063343574</v>
      </c>
      <c r="AO10">
        <v>155.25826632783799</v>
      </c>
      <c r="AP10">
        <v>0</v>
      </c>
      <c r="AQ10">
        <v>0</v>
      </c>
      <c r="AR10">
        <v>155.25826632783799</v>
      </c>
      <c r="AS10">
        <v>7.1484668077501203E-3</v>
      </c>
      <c r="AT10">
        <v>0</v>
      </c>
      <c r="AU10">
        <v>0</v>
      </c>
      <c r="AV10">
        <v>7.1484668077501203E-3</v>
      </c>
      <c r="AW10">
        <v>5.6995683968819998E-3</v>
      </c>
      <c r="AX10">
        <v>2.6182396893460001E-2</v>
      </c>
      <c r="AY10">
        <v>3.9030432098091997E-2</v>
      </c>
      <c r="AZ10">
        <v>6.5765896851345497E-3</v>
      </c>
      <c r="BA10">
        <v>0</v>
      </c>
      <c r="BB10">
        <v>0</v>
      </c>
      <c r="BC10">
        <v>6.5765896851345497E-3</v>
      </c>
      <c r="BD10">
        <v>1.4248920993482901E-3</v>
      </c>
      <c r="BE10">
        <v>1.12210264796909E-2</v>
      </c>
      <c r="BF10">
        <v>1.92225082641738E-2</v>
      </c>
      <c r="BG10">
        <v>2.1989117479309902E-3</v>
      </c>
      <c r="BH10">
        <v>0</v>
      </c>
      <c r="BI10">
        <v>0</v>
      </c>
      <c r="BJ10">
        <v>2.1989117479309902E-3</v>
      </c>
      <c r="BK10">
        <v>0</v>
      </c>
      <c r="BL10">
        <v>20.73006585661</v>
      </c>
    </row>
    <row r="11" spans="1:64" x14ac:dyDescent="0.25">
      <c r="A11" t="s">
        <v>94</v>
      </c>
      <c r="B11">
        <v>2023</v>
      </c>
      <c r="C11" t="s">
        <v>93</v>
      </c>
      <c r="D11" t="s">
        <v>53</v>
      </c>
      <c r="E11" t="s">
        <v>49</v>
      </c>
      <c r="F11" t="s">
        <v>42</v>
      </c>
      <c r="G11" t="s">
        <v>42</v>
      </c>
      <c r="H11">
        <v>715167.42133000004</v>
      </c>
      <c r="I11">
        <v>24337964.923820101</v>
      </c>
      <c r="J11">
        <v>4319749.9617999997</v>
      </c>
      <c r="K11">
        <v>1.0002253503698599</v>
      </c>
      <c r="L11">
        <v>0</v>
      </c>
      <c r="M11">
        <v>1.02455612534</v>
      </c>
      <c r="N11">
        <v>2.0247814757098599</v>
      </c>
      <c r="O11">
        <v>0.63630473331000004</v>
      </c>
      <c r="P11">
        <v>1.17355106666999</v>
      </c>
      <c r="Q11">
        <v>3.8499178157499898</v>
      </c>
      <c r="R11">
        <v>0.51751248495999902</v>
      </c>
      <c r="S11">
        <v>8.2020675763998607</v>
      </c>
      <c r="T11">
        <v>1.4900196454832899</v>
      </c>
      <c r="U11">
        <v>0</v>
      </c>
      <c r="V11">
        <v>1.09391369131</v>
      </c>
      <c r="W11">
        <v>2.5839333367932902</v>
      </c>
      <c r="X11">
        <v>0.63630473331000004</v>
      </c>
      <c r="Y11">
        <v>1.17355106666999</v>
      </c>
      <c r="Z11">
        <v>3.8499178157499898</v>
      </c>
      <c r="AA11">
        <v>0.51751248495999902</v>
      </c>
      <c r="AB11">
        <v>8.7612194374832892</v>
      </c>
      <c r="AC11">
        <v>43.705445973525499</v>
      </c>
      <c r="AD11">
        <v>0</v>
      </c>
      <c r="AE11">
        <v>13.9590929375999</v>
      </c>
      <c r="AF11">
        <v>57.664538911125497</v>
      </c>
      <c r="AG11">
        <v>4.32754509223206</v>
      </c>
      <c r="AH11">
        <v>0</v>
      </c>
      <c r="AI11">
        <v>0.82046179675499897</v>
      </c>
      <c r="AJ11">
        <v>5.1480068889870498</v>
      </c>
      <c r="AK11">
        <v>11120.2204515393</v>
      </c>
      <c r="AL11">
        <v>0</v>
      </c>
      <c r="AM11">
        <v>405.59400531099999</v>
      </c>
      <c r="AN11">
        <v>11525.814456850299</v>
      </c>
      <c r="AO11">
        <v>7779.8999750250896</v>
      </c>
      <c r="AP11">
        <v>0</v>
      </c>
      <c r="AQ11">
        <v>290.25002309669901</v>
      </c>
      <c r="AR11">
        <v>8070.1499981217903</v>
      </c>
      <c r="AS11">
        <v>8.64430968929146E-2</v>
      </c>
      <c r="AT11">
        <v>0</v>
      </c>
      <c r="AU11">
        <v>2.226701908104E-2</v>
      </c>
      <c r="AV11">
        <v>0.108710115973954</v>
      </c>
      <c r="AW11">
        <v>0.21462411825139999</v>
      </c>
      <c r="AX11">
        <v>0.98592969814299902</v>
      </c>
      <c r="AY11">
        <v>1.3092639323683499</v>
      </c>
      <c r="AZ11">
        <v>8.0190682750196904E-2</v>
      </c>
      <c r="BA11">
        <v>0</v>
      </c>
      <c r="BB11">
        <v>2.0657469124689999E-2</v>
      </c>
      <c r="BC11">
        <v>0.10084815187488599</v>
      </c>
      <c r="BD11">
        <v>5.3656029648899997E-2</v>
      </c>
      <c r="BE11">
        <v>0.42254127093599902</v>
      </c>
      <c r="BF11">
        <v>0.577045452459787</v>
      </c>
      <c r="BG11">
        <v>0.111728285088199</v>
      </c>
      <c r="BH11">
        <v>0</v>
      </c>
      <c r="BI11">
        <v>4.3000511298299897E-3</v>
      </c>
      <c r="BJ11">
        <v>0.11602833621802899</v>
      </c>
      <c r="BK11">
        <v>1237.6107610219999</v>
      </c>
      <c r="BL11">
        <v>0</v>
      </c>
    </row>
    <row r="12" spans="1:64" x14ac:dyDescent="0.25">
      <c r="A12" t="s">
        <v>94</v>
      </c>
      <c r="B12">
        <v>2023</v>
      </c>
      <c r="C12" t="s">
        <v>93</v>
      </c>
      <c r="D12" t="s">
        <v>53</v>
      </c>
      <c r="E12" t="s">
        <v>43</v>
      </c>
      <c r="F12" t="s">
        <v>42</v>
      </c>
      <c r="G12" t="s">
        <v>42</v>
      </c>
      <c r="H12">
        <v>1036.0355480000001</v>
      </c>
      <c r="I12">
        <v>34796.7064882083</v>
      </c>
      <c r="J12">
        <v>6023.8764145999903</v>
      </c>
      <c r="K12">
        <v>1.3657563458550201E-3</v>
      </c>
      <c r="L12">
        <v>0</v>
      </c>
      <c r="M12">
        <v>0</v>
      </c>
      <c r="N12">
        <v>1.3657563458550201E-3</v>
      </c>
      <c r="O12">
        <v>0</v>
      </c>
      <c r="P12">
        <v>0</v>
      </c>
      <c r="Q12">
        <v>0</v>
      </c>
      <c r="R12">
        <v>0</v>
      </c>
      <c r="S12">
        <v>1.3657563458550201E-3</v>
      </c>
      <c r="T12">
        <v>1.55482275589441E-3</v>
      </c>
      <c r="U12">
        <v>0</v>
      </c>
      <c r="V12">
        <v>0</v>
      </c>
      <c r="W12">
        <v>1.55482275589441E-3</v>
      </c>
      <c r="X12">
        <v>0</v>
      </c>
      <c r="Y12">
        <v>0</v>
      </c>
      <c r="Z12">
        <v>0</v>
      </c>
      <c r="AA12">
        <v>0</v>
      </c>
      <c r="AB12">
        <v>1.55482275589441E-3</v>
      </c>
      <c r="AC12">
        <v>7.0191158173038099E-3</v>
      </c>
      <c r="AD12">
        <v>0</v>
      </c>
      <c r="AE12">
        <v>0</v>
      </c>
      <c r="AF12">
        <v>7.0191158173038099E-3</v>
      </c>
      <c r="AG12">
        <v>1.5577458137977101E-2</v>
      </c>
      <c r="AH12">
        <v>0</v>
      </c>
      <c r="AI12">
        <v>0</v>
      </c>
      <c r="AJ12">
        <v>1.5577458137977101E-2</v>
      </c>
      <c r="AK12">
        <v>12.649270883249899</v>
      </c>
      <c r="AL12">
        <v>0</v>
      </c>
      <c r="AM12">
        <v>0</v>
      </c>
      <c r="AN12">
        <v>12.649270883249899</v>
      </c>
      <c r="AO12">
        <v>8.5371545233582804</v>
      </c>
      <c r="AP12">
        <v>0</v>
      </c>
      <c r="AQ12">
        <v>0</v>
      </c>
      <c r="AR12">
        <v>8.5371545233582804</v>
      </c>
      <c r="AS12">
        <v>1.08365435783722E-3</v>
      </c>
      <c r="AT12">
        <v>0</v>
      </c>
      <c r="AU12">
        <v>0</v>
      </c>
      <c r="AV12">
        <v>1.08365435783722E-3</v>
      </c>
      <c r="AW12">
        <v>3.0685443619399901E-4</v>
      </c>
      <c r="AX12">
        <v>1.4096127676999899E-3</v>
      </c>
      <c r="AY12">
        <v>2.8001215617312202E-3</v>
      </c>
      <c r="AZ12">
        <v>9.9696199504417291E-4</v>
      </c>
      <c r="BA12">
        <v>0</v>
      </c>
      <c r="BB12">
        <v>0</v>
      </c>
      <c r="BC12">
        <v>9.9696199504417291E-4</v>
      </c>
      <c r="BD12">
        <v>7.6713608621599999E-5</v>
      </c>
      <c r="BE12">
        <v>6.04119716334E-4</v>
      </c>
      <c r="BF12">
        <v>1.6777953199997699E-3</v>
      </c>
      <c r="BG12">
        <v>1.20757782979E-4</v>
      </c>
      <c r="BH12">
        <v>0</v>
      </c>
      <c r="BI12">
        <v>0</v>
      </c>
      <c r="BJ12">
        <v>1.20757782979E-4</v>
      </c>
      <c r="BK12">
        <v>0</v>
      </c>
      <c r="BL12">
        <v>1.13843442728999</v>
      </c>
    </row>
    <row r="13" spans="1:64" x14ac:dyDescent="0.25">
      <c r="A13" t="s">
        <v>94</v>
      </c>
      <c r="B13">
        <v>2023</v>
      </c>
      <c r="C13" t="s">
        <v>93</v>
      </c>
      <c r="D13" t="s">
        <v>54</v>
      </c>
      <c r="E13" t="s">
        <v>49</v>
      </c>
      <c r="F13" t="s">
        <v>42</v>
      </c>
      <c r="G13" t="s">
        <v>42</v>
      </c>
      <c r="H13">
        <v>2035620.6846799999</v>
      </c>
      <c r="I13">
        <v>74239198.670582905</v>
      </c>
      <c r="J13">
        <v>12799681.5858799</v>
      </c>
      <c r="K13">
        <v>1.42569522239966</v>
      </c>
      <c r="L13">
        <v>0</v>
      </c>
      <c r="M13">
        <v>1.5274317930900001</v>
      </c>
      <c r="N13">
        <v>2.9531270154896601</v>
      </c>
      <c r="O13">
        <v>0.79882132856999899</v>
      </c>
      <c r="P13">
        <v>1.7085860742400001</v>
      </c>
      <c r="Q13">
        <v>5.3203719332399997</v>
      </c>
      <c r="R13">
        <v>0.81301803042999998</v>
      </c>
      <c r="S13">
        <v>11.5939243819696</v>
      </c>
      <c r="T13">
        <v>2.4406261922339998</v>
      </c>
      <c r="U13">
        <v>0</v>
      </c>
      <c r="V13">
        <v>1.63083122389</v>
      </c>
      <c r="W13">
        <v>4.0714574161239998</v>
      </c>
      <c r="X13">
        <v>0.79882132856999899</v>
      </c>
      <c r="Y13">
        <v>1.7085860742400001</v>
      </c>
      <c r="Z13">
        <v>5.3203719332399997</v>
      </c>
      <c r="AA13">
        <v>0.81301803042999998</v>
      </c>
      <c r="AB13">
        <v>12.712254782604001</v>
      </c>
      <c r="AC13">
        <v>73.815586627032502</v>
      </c>
      <c r="AD13">
        <v>0</v>
      </c>
      <c r="AE13">
        <v>22.403038213599999</v>
      </c>
      <c r="AF13">
        <v>96.218624840632501</v>
      </c>
      <c r="AG13">
        <v>7.8029425406559003</v>
      </c>
      <c r="AH13">
        <v>0</v>
      </c>
      <c r="AI13">
        <v>1.8264730663639901</v>
      </c>
      <c r="AJ13">
        <v>9.6294156070198902</v>
      </c>
      <c r="AK13">
        <v>39976.3764283407</v>
      </c>
      <c r="AL13">
        <v>0</v>
      </c>
      <c r="AM13">
        <v>1421.7276218279901</v>
      </c>
      <c r="AN13">
        <v>41398.104050168702</v>
      </c>
      <c r="AO13">
        <v>29086.581876570501</v>
      </c>
      <c r="AP13">
        <v>0</v>
      </c>
      <c r="AQ13">
        <v>1049.2227915678</v>
      </c>
      <c r="AR13">
        <v>30135.804668138298</v>
      </c>
      <c r="AS13">
        <v>0.16432179220065901</v>
      </c>
      <c r="AT13">
        <v>0</v>
      </c>
      <c r="AU13">
        <v>5.5056918279E-2</v>
      </c>
      <c r="AV13">
        <v>0.21937871047965901</v>
      </c>
      <c r="AW13">
        <v>0.65467768918640001</v>
      </c>
      <c r="AX13">
        <v>3.0074260393940002</v>
      </c>
      <c r="AY13">
        <v>3.8814824390600502</v>
      </c>
      <c r="AZ13">
        <v>0.15244856270471199</v>
      </c>
      <c r="BA13">
        <v>0</v>
      </c>
      <c r="BB13">
        <v>5.1080976426899898E-2</v>
      </c>
      <c r="BC13">
        <v>0.20352953913161101</v>
      </c>
      <c r="BD13">
        <v>0.16366942233371001</v>
      </c>
      <c r="BE13">
        <v>1.2888968385721</v>
      </c>
      <c r="BF13">
        <v>1.65609580003742</v>
      </c>
      <c r="BG13">
        <v>0.40026297487820001</v>
      </c>
      <c r="BH13">
        <v>0</v>
      </c>
      <c r="BI13">
        <v>1.459128089445E-2</v>
      </c>
      <c r="BJ13">
        <v>0.41485425577265</v>
      </c>
      <c r="BK13">
        <v>4425.0233330700003</v>
      </c>
      <c r="BL13">
        <v>0</v>
      </c>
    </row>
    <row r="14" spans="1:64" x14ac:dyDescent="0.25">
      <c r="A14" t="s">
        <v>94</v>
      </c>
      <c r="B14">
        <v>2023</v>
      </c>
      <c r="C14" t="s">
        <v>93</v>
      </c>
      <c r="D14" t="s">
        <v>54</v>
      </c>
      <c r="E14" t="s">
        <v>43</v>
      </c>
      <c r="F14" t="s">
        <v>42</v>
      </c>
      <c r="G14" t="s">
        <v>42</v>
      </c>
      <c r="H14">
        <v>972.63445869999998</v>
      </c>
      <c r="I14">
        <v>33603.6808185599</v>
      </c>
      <c r="J14">
        <v>5990.5023235999997</v>
      </c>
      <c r="K14">
        <v>8.2324136615096702E-4</v>
      </c>
      <c r="L14">
        <v>0</v>
      </c>
      <c r="M14">
        <v>0</v>
      </c>
      <c r="N14">
        <v>8.2324136615096702E-4</v>
      </c>
      <c r="O14">
        <v>0</v>
      </c>
      <c r="P14">
        <v>0</v>
      </c>
      <c r="Q14">
        <v>0</v>
      </c>
      <c r="R14">
        <v>0</v>
      </c>
      <c r="S14">
        <v>8.2324136615096702E-4</v>
      </c>
      <c r="T14">
        <v>9.3720552518458699E-4</v>
      </c>
      <c r="U14">
        <v>0</v>
      </c>
      <c r="V14">
        <v>0</v>
      </c>
      <c r="W14">
        <v>9.3720552518458699E-4</v>
      </c>
      <c r="X14">
        <v>0</v>
      </c>
      <c r="Y14">
        <v>0</v>
      </c>
      <c r="Z14">
        <v>0</v>
      </c>
      <c r="AA14">
        <v>0</v>
      </c>
      <c r="AB14">
        <v>9.3720552518458699E-4</v>
      </c>
      <c r="AC14">
        <v>5.2912228072132103E-3</v>
      </c>
      <c r="AD14">
        <v>0</v>
      </c>
      <c r="AE14">
        <v>0</v>
      </c>
      <c r="AF14">
        <v>5.2912228072132103E-3</v>
      </c>
      <c r="AG14">
        <v>1.4900317836072799E-2</v>
      </c>
      <c r="AH14">
        <v>0</v>
      </c>
      <c r="AI14">
        <v>0</v>
      </c>
      <c r="AJ14">
        <v>1.4900317836072799E-2</v>
      </c>
      <c r="AK14">
        <v>12.099881349899499</v>
      </c>
      <c r="AL14">
        <v>0</v>
      </c>
      <c r="AM14">
        <v>0</v>
      </c>
      <c r="AN14">
        <v>12.099881349899499</v>
      </c>
      <c r="AO14">
        <v>8.8575256131142499</v>
      </c>
      <c r="AP14">
        <v>0</v>
      </c>
      <c r="AQ14">
        <v>0</v>
      </c>
      <c r="AR14">
        <v>8.8575256131142499</v>
      </c>
      <c r="AS14">
        <v>5.6593159015450598E-4</v>
      </c>
      <c r="AT14">
        <v>0</v>
      </c>
      <c r="AU14">
        <v>0</v>
      </c>
      <c r="AV14">
        <v>5.6593159015450598E-4</v>
      </c>
      <c r="AW14">
        <v>2.9633375194300002E-4</v>
      </c>
      <c r="AX14">
        <v>1.3612833644300001E-3</v>
      </c>
      <c r="AY14">
        <v>2.2235487065274998E-3</v>
      </c>
      <c r="AZ14">
        <v>5.20657081016918E-4</v>
      </c>
      <c r="BA14">
        <v>0</v>
      </c>
      <c r="BB14">
        <v>0</v>
      </c>
      <c r="BC14">
        <v>5.20657081016918E-4</v>
      </c>
      <c r="BD14">
        <v>7.40834373797001E-5</v>
      </c>
      <c r="BE14">
        <v>5.8340712138299901E-4</v>
      </c>
      <c r="BF14">
        <v>1.17814763977961E-3</v>
      </c>
      <c r="BG14">
        <v>1.15512968971E-4</v>
      </c>
      <c r="BH14">
        <v>0</v>
      </c>
      <c r="BI14">
        <v>0</v>
      </c>
      <c r="BJ14">
        <v>1.15512968971E-4</v>
      </c>
      <c r="BK14">
        <v>0</v>
      </c>
      <c r="BL14">
        <v>1.0889893537199899</v>
      </c>
    </row>
    <row r="15" spans="1:64" x14ac:dyDescent="0.25">
      <c r="A15" t="s">
        <v>94</v>
      </c>
      <c r="B15">
        <v>2023</v>
      </c>
      <c r="C15" t="s">
        <v>93</v>
      </c>
      <c r="D15" t="s">
        <v>131</v>
      </c>
      <c r="E15" t="s">
        <v>49</v>
      </c>
      <c r="F15" t="s">
        <v>42</v>
      </c>
      <c r="G15" t="s">
        <v>42</v>
      </c>
      <c r="H15">
        <v>315010.93757000001</v>
      </c>
      <c r="I15">
        <v>13517948.461053399</v>
      </c>
      <c r="J15">
        <v>4693193.3213</v>
      </c>
      <c r="K15">
        <v>0.60624331539818899</v>
      </c>
      <c r="L15">
        <v>0.17511704403299999</v>
      </c>
      <c r="M15">
        <v>1.9755821977000001</v>
      </c>
      <c r="N15">
        <v>2.7569425571311901</v>
      </c>
      <c r="O15">
        <v>1.5622934240999999E-2</v>
      </c>
      <c r="P15">
        <v>0.44423075433999898</v>
      </c>
      <c r="Q15">
        <v>2.57486738945</v>
      </c>
      <c r="R15">
        <v>1.02284926248E-2</v>
      </c>
      <c r="S15">
        <v>5.8018921277869797</v>
      </c>
      <c r="T15">
        <v>0.77180899592822905</v>
      </c>
      <c r="U15">
        <v>0.185290271954</v>
      </c>
      <c r="V15">
        <v>2.1093125628199898</v>
      </c>
      <c r="W15">
        <v>3.0664118307022199</v>
      </c>
      <c r="X15">
        <v>1.5622934240999999E-2</v>
      </c>
      <c r="Y15">
        <v>0.44423075433999898</v>
      </c>
      <c r="Z15">
        <v>2.57486738945</v>
      </c>
      <c r="AA15">
        <v>1.02284926248E-2</v>
      </c>
      <c r="AB15">
        <v>6.1113614013580202</v>
      </c>
      <c r="AC15">
        <v>11.2537642785922</v>
      </c>
      <c r="AD15">
        <v>1.090834624774</v>
      </c>
      <c r="AE15">
        <v>22.938197358</v>
      </c>
      <c r="AF15">
        <v>35.282796261366201</v>
      </c>
      <c r="AG15">
        <v>4.2763682267747001</v>
      </c>
      <c r="AH15">
        <v>1.1394323911189899E-2</v>
      </c>
      <c r="AI15">
        <v>7.9136242260099996</v>
      </c>
      <c r="AJ15">
        <v>12.2013867766958</v>
      </c>
      <c r="AK15">
        <v>9073.1376816784395</v>
      </c>
      <c r="AL15">
        <v>40.406617909300003</v>
      </c>
      <c r="AM15">
        <v>306.59289336299997</v>
      </c>
      <c r="AN15">
        <v>9420.1371929507404</v>
      </c>
      <c r="AO15">
        <v>8165.8239135105896</v>
      </c>
      <c r="AP15">
        <v>36.365956118370001</v>
      </c>
      <c r="AQ15">
        <v>275.93360402669998</v>
      </c>
      <c r="AR15">
        <v>8478.1234736556598</v>
      </c>
      <c r="AS15">
        <v>1.02143074440143E-2</v>
      </c>
      <c r="AT15">
        <v>0</v>
      </c>
      <c r="AU15">
        <v>4.5965685866299899E-3</v>
      </c>
      <c r="AV15">
        <v>1.48108760306443E-2</v>
      </c>
      <c r="AW15">
        <v>0.1192079046766</v>
      </c>
      <c r="AX15">
        <v>0.54761138480799998</v>
      </c>
      <c r="AY15">
        <v>0.68163016551524402</v>
      </c>
      <c r="AZ15">
        <v>9.4771916418526399E-3</v>
      </c>
      <c r="BA15">
        <v>0</v>
      </c>
      <c r="BB15">
        <v>4.2648574018299898E-3</v>
      </c>
      <c r="BC15">
        <v>1.37420490436826E-2</v>
      </c>
      <c r="BD15">
        <v>2.98019762357799E-2</v>
      </c>
      <c r="BE15">
        <v>0.23469057638599999</v>
      </c>
      <c r="BF15">
        <v>0.27823460166546199</v>
      </c>
      <c r="BG15">
        <v>9.0765135410899797E-2</v>
      </c>
      <c r="BH15">
        <v>4.2597721837500001E-4</v>
      </c>
      <c r="BI15">
        <v>3.48290291414999E-3</v>
      </c>
      <c r="BJ15">
        <v>9.4674015543425E-2</v>
      </c>
      <c r="BK15">
        <v>1009.835922404</v>
      </c>
      <c r="BL15">
        <v>0</v>
      </c>
    </row>
    <row r="16" spans="1:64" x14ac:dyDescent="0.25">
      <c r="A16" t="s">
        <v>94</v>
      </c>
      <c r="B16">
        <v>2023</v>
      </c>
      <c r="C16" t="s">
        <v>93</v>
      </c>
      <c r="D16" t="s">
        <v>131</v>
      </c>
      <c r="E16" t="s">
        <v>43</v>
      </c>
      <c r="F16" t="s">
        <v>42</v>
      </c>
      <c r="G16" t="s">
        <v>42</v>
      </c>
      <c r="H16">
        <v>101565.84571288701</v>
      </c>
      <c r="I16">
        <v>4188125.92228691</v>
      </c>
      <c r="J16">
        <v>1277570.4950850001</v>
      </c>
      <c r="K16">
        <v>0.44073127326105899</v>
      </c>
      <c r="L16">
        <v>1.2288384321786999E-2</v>
      </c>
      <c r="M16">
        <v>0</v>
      </c>
      <c r="N16">
        <v>0.45301965758284601</v>
      </c>
      <c r="O16">
        <v>0</v>
      </c>
      <c r="P16">
        <v>0</v>
      </c>
      <c r="Q16">
        <v>0</v>
      </c>
      <c r="R16">
        <v>0</v>
      </c>
      <c r="S16">
        <v>0.45301965758284601</v>
      </c>
      <c r="T16">
        <v>0.50174324007301596</v>
      </c>
      <c r="U16">
        <v>1.3989508416574901E-2</v>
      </c>
      <c r="V16">
        <v>0</v>
      </c>
      <c r="W16">
        <v>0.51573274848959005</v>
      </c>
      <c r="X16">
        <v>0</v>
      </c>
      <c r="Y16">
        <v>0</v>
      </c>
      <c r="Z16">
        <v>0</v>
      </c>
      <c r="AA16">
        <v>0</v>
      </c>
      <c r="AB16">
        <v>0.51573274848959005</v>
      </c>
      <c r="AC16">
        <v>2.92484859238423</v>
      </c>
      <c r="AD16">
        <v>0.10185245288224801</v>
      </c>
      <c r="AE16">
        <v>0</v>
      </c>
      <c r="AF16">
        <v>3.02670104526648</v>
      </c>
      <c r="AG16">
        <v>10.816273699953699</v>
      </c>
      <c r="AH16">
        <v>0.29065134227722</v>
      </c>
      <c r="AI16">
        <v>0</v>
      </c>
      <c r="AJ16">
        <v>11.1069250422309</v>
      </c>
      <c r="AK16">
        <v>2401.1349354088602</v>
      </c>
      <c r="AL16">
        <v>15.870395437786</v>
      </c>
      <c r="AM16">
        <v>0</v>
      </c>
      <c r="AN16">
        <v>2417.0053308466399</v>
      </c>
      <c r="AO16">
        <v>2161.0214418679702</v>
      </c>
      <c r="AP16">
        <v>14.2833558940073</v>
      </c>
      <c r="AQ16">
        <v>0</v>
      </c>
      <c r="AR16">
        <v>2175.3047977619799</v>
      </c>
      <c r="AS16">
        <v>0.10240413722653</v>
      </c>
      <c r="AT16">
        <v>3.098203036845E-3</v>
      </c>
      <c r="AU16">
        <v>0</v>
      </c>
      <c r="AV16">
        <v>0.105502340263375</v>
      </c>
      <c r="AW16">
        <v>5.5399427444435899E-2</v>
      </c>
      <c r="AX16">
        <v>0.35289431663078002</v>
      </c>
      <c r="AY16">
        <v>0.51379608433859103</v>
      </c>
      <c r="AZ16">
        <v>9.4211808701075803E-2</v>
      </c>
      <c r="BA16">
        <v>2.850347248785E-3</v>
      </c>
      <c r="BB16">
        <v>0</v>
      </c>
      <c r="BC16">
        <v>9.7062155949860895E-2</v>
      </c>
      <c r="BD16">
        <v>1.3849856910898401E-2</v>
      </c>
      <c r="BE16">
        <v>0.15124041102687599</v>
      </c>
      <c r="BF16">
        <v>0.26215242388763599</v>
      </c>
      <c r="BG16">
        <v>2.2922722599507301E-2</v>
      </c>
      <c r="BH16">
        <v>1.515086323005E-4</v>
      </c>
      <c r="BI16">
        <v>0</v>
      </c>
      <c r="BJ16">
        <v>2.30742312318079E-2</v>
      </c>
      <c r="BK16">
        <v>0</v>
      </c>
      <c r="BL16">
        <v>217.530490775435</v>
      </c>
    </row>
    <row r="17" spans="1:64" x14ac:dyDescent="0.25">
      <c r="A17" t="s">
        <v>94</v>
      </c>
      <c r="B17">
        <v>2023</v>
      </c>
      <c r="C17" t="s">
        <v>93</v>
      </c>
      <c r="D17" t="s">
        <v>130</v>
      </c>
      <c r="E17" t="s">
        <v>49</v>
      </c>
      <c r="F17" t="s">
        <v>42</v>
      </c>
      <c r="G17" t="s">
        <v>42</v>
      </c>
      <c r="H17">
        <v>32770.4648753</v>
      </c>
      <c r="I17">
        <v>1419347.8062038501</v>
      </c>
      <c r="J17">
        <v>488231.061116</v>
      </c>
      <c r="K17">
        <v>3.0406612252134198E-2</v>
      </c>
      <c r="L17">
        <v>1.8320583234939899E-2</v>
      </c>
      <c r="M17">
        <v>0.17436536599890001</v>
      </c>
      <c r="N17">
        <v>0.22309256148597401</v>
      </c>
      <c r="O17">
        <v>1.2863016923200001E-3</v>
      </c>
      <c r="P17">
        <v>3.9853892400499899E-2</v>
      </c>
      <c r="Q17">
        <v>0.210635346470499</v>
      </c>
      <c r="R17">
        <v>8.9634767856200002E-4</v>
      </c>
      <c r="S17">
        <v>0.47576444972785598</v>
      </c>
      <c r="T17">
        <v>4.33573484933618E-2</v>
      </c>
      <c r="U17">
        <v>1.938431849217E-2</v>
      </c>
      <c r="V17">
        <v>0.186168439721699</v>
      </c>
      <c r="W17">
        <v>0.24891010670723099</v>
      </c>
      <c r="X17">
        <v>1.2863016923200001E-3</v>
      </c>
      <c r="Y17">
        <v>3.9853892400499899E-2</v>
      </c>
      <c r="Z17">
        <v>0.210635346470499</v>
      </c>
      <c r="AA17">
        <v>8.9634767856200002E-4</v>
      </c>
      <c r="AB17">
        <v>0.50158199494911304</v>
      </c>
      <c r="AC17">
        <v>0.63442538506554302</v>
      </c>
      <c r="AD17">
        <v>0.113900571137889</v>
      </c>
      <c r="AE17">
        <v>2.0145082167299901</v>
      </c>
      <c r="AF17">
        <v>2.76283417293343</v>
      </c>
      <c r="AG17">
        <v>0.34942416777415303</v>
      </c>
      <c r="AH17">
        <v>1.1924535788446901E-3</v>
      </c>
      <c r="AI17">
        <v>0.78862760926690001</v>
      </c>
      <c r="AJ17">
        <v>1.13924423061989</v>
      </c>
      <c r="AK17">
        <v>956.78914183706695</v>
      </c>
      <c r="AL17">
        <v>4.2034845606519999</v>
      </c>
      <c r="AM17">
        <v>32.05626606341</v>
      </c>
      <c r="AN17">
        <v>993.04889246112998</v>
      </c>
      <c r="AO17">
        <v>861.11022765335997</v>
      </c>
      <c r="AP17">
        <v>3.7831361045867902</v>
      </c>
      <c r="AQ17">
        <v>28.850639457068901</v>
      </c>
      <c r="AR17">
        <v>893.74400321501696</v>
      </c>
      <c r="AS17">
        <v>7.4724370260437602E-4</v>
      </c>
      <c r="AT17">
        <v>0</v>
      </c>
      <c r="AU17">
        <v>3.39956195887999E-4</v>
      </c>
      <c r="AV17">
        <v>1.08719989849237E-3</v>
      </c>
      <c r="AW17">
        <v>1.2516505509945E-2</v>
      </c>
      <c r="AX17">
        <v>5.7497706189219899E-2</v>
      </c>
      <c r="AY17">
        <v>7.1101411597657302E-2</v>
      </c>
      <c r="AZ17">
        <v>6.9331885682142203E-4</v>
      </c>
      <c r="BA17">
        <v>0</v>
      </c>
      <c r="BB17">
        <v>3.1542326517800001E-4</v>
      </c>
      <c r="BC17">
        <v>1.0087421219994201E-3</v>
      </c>
      <c r="BD17">
        <v>3.1291263682860899E-3</v>
      </c>
      <c r="BE17">
        <v>2.4641872673436899E-2</v>
      </c>
      <c r="BF17">
        <v>2.8779741163722498E-2</v>
      </c>
      <c r="BG17">
        <v>9.5616587772619898E-3</v>
      </c>
      <c r="BH17">
        <v>4.4324102994180002E-5</v>
      </c>
      <c r="BI17">
        <v>3.5711655139269901E-4</v>
      </c>
      <c r="BJ17">
        <v>9.9630994316488794E-3</v>
      </c>
      <c r="BK17">
        <v>106.270931137299</v>
      </c>
      <c r="BL17">
        <v>0</v>
      </c>
    </row>
    <row r="18" spans="1:64" x14ac:dyDescent="0.25">
      <c r="A18" t="s">
        <v>94</v>
      </c>
      <c r="B18">
        <v>2023</v>
      </c>
      <c r="C18" t="s">
        <v>93</v>
      </c>
      <c r="D18" t="s">
        <v>130</v>
      </c>
      <c r="E18" t="s">
        <v>43</v>
      </c>
      <c r="F18" t="s">
        <v>42</v>
      </c>
      <c r="G18" t="s">
        <v>42</v>
      </c>
      <c r="H18">
        <v>33579.296372174504</v>
      </c>
      <c r="I18">
        <v>1372552.39339127</v>
      </c>
      <c r="J18">
        <v>422385.27944562398</v>
      </c>
      <c r="K18">
        <v>0.13632668204624299</v>
      </c>
      <c r="L18">
        <v>4.0627367705514898E-3</v>
      </c>
      <c r="M18">
        <v>0</v>
      </c>
      <c r="N18">
        <v>0.14038941881679401</v>
      </c>
      <c r="O18">
        <v>0</v>
      </c>
      <c r="P18">
        <v>0</v>
      </c>
      <c r="Q18">
        <v>0</v>
      </c>
      <c r="R18">
        <v>0</v>
      </c>
      <c r="S18">
        <v>0.14038941881679401</v>
      </c>
      <c r="T18">
        <v>0.155198859128135</v>
      </c>
      <c r="U18">
        <v>4.62515573091574E-3</v>
      </c>
      <c r="V18">
        <v>0</v>
      </c>
      <c r="W18">
        <v>0.15982401485905101</v>
      </c>
      <c r="X18">
        <v>0</v>
      </c>
      <c r="Y18">
        <v>0</v>
      </c>
      <c r="Z18">
        <v>0</v>
      </c>
      <c r="AA18">
        <v>0</v>
      </c>
      <c r="AB18">
        <v>0.15982401485905101</v>
      </c>
      <c r="AC18">
        <v>0.92801666050086296</v>
      </c>
      <c r="AD18">
        <v>3.3674053366135298E-2</v>
      </c>
      <c r="AE18">
        <v>0</v>
      </c>
      <c r="AF18">
        <v>0.961690713866998</v>
      </c>
      <c r="AG18">
        <v>3.34616243207872</v>
      </c>
      <c r="AH18">
        <v>9.6093990341644397E-2</v>
      </c>
      <c r="AI18">
        <v>0</v>
      </c>
      <c r="AJ18">
        <v>3.4422564224203702</v>
      </c>
      <c r="AK18">
        <v>787.55471982781205</v>
      </c>
      <c r="AL18">
        <v>5.2470070933931297</v>
      </c>
      <c r="AM18">
        <v>0</v>
      </c>
      <c r="AN18">
        <v>792.80172692120402</v>
      </c>
      <c r="AO18">
        <v>708.79924784502998</v>
      </c>
      <c r="AP18">
        <v>4.7223063840538204</v>
      </c>
      <c r="AQ18">
        <v>0</v>
      </c>
      <c r="AR18">
        <v>713.52155422908402</v>
      </c>
      <c r="AS18">
        <v>3.3009126811896397E-2</v>
      </c>
      <c r="AT18">
        <v>1.03174563751669E-3</v>
      </c>
      <c r="AU18">
        <v>0</v>
      </c>
      <c r="AV18">
        <v>3.4040872449413097E-2</v>
      </c>
      <c r="AW18">
        <v>1.8155761637585401E-2</v>
      </c>
      <c r="AX18">
        <v>0.13492755884906199</v>
      </c>
      <c r="AY18">
        <v>0.187124192936061</v>
      </c>
      <c r="AZ18">
        <v>3.03683974780714E-2</v>
      </c>
      <c r="BA18">
        <v>9.4920612509776501E-4</v>
      </c>
      <c r="BB18">
        <v>0</v>
      </c>
      <c r="BC18">
        <v>3.1317603603169097E-2</v>
      </c>
      <c r="BD18">
        <v>4.5389403973693596E-3</v>
      </c>
      <c r="BE18">
        <v>5.7826090492558199E-2</v>
      </c>
      <c r="BF18">
        <v>9.3682634493096703E-2</v>
      </c>
      <c r="BG18">
        <v>7.51848563348511E-3</v>
      </c>
      <c r="BH18">
        <v>5.0091181579444797E-5</v>
      </c>
      <c r="BI18">
        <v>0</v>
      </c>
      <c r="BJ18">
        <v>7.5685768150645502E-3</v>
      </c>
      <c r="BK18">
        <v>0</v>
      </c>
      <c r="BL18">
        <v>71.352158708303705</v>
      </c>
    </row>
    <row r="19" spans="1:64" x14ac:dyDescent="0.25">
      <c r="A19" t="s">
        <v>94</v>
      </c>
      <c r="B19">
        <v>2023</v>
      </c>
      <c r="C19" t="s">
        <v>93</v>
      </c>
      <c r="D19" t="s">
        <v>129</v>
      </c>
      <c r="E19" t="s">
        <v>49</v>
      </c>
      <c r="F19" t="s">
        <v>42</v>
      </c>
      <c r="G19" t="s">
        <v>42</v>
      </c>
      <c r="H19">
        <v>239153.18218499899</v>
      </c>
      <c r="I19">
        <v>1734033.7537748099</v>
      </c>
      <c r="J19">
        <v>478258.52039000002</v>
      </c>
      <c r="K19">
        <v>4.48992420757705</v>
      </c>
      <c r="L19">
        <v>0</v>
      </c>
      <c r="M19">
        <v>1.0756745483649901</v>
      </c>
      <c r="N19">
        <v>5.5655987559420499</v>
      </c>
      <c r="O19">
        <v>0.51475444965599904</v>
      </c>
      <c r="P19">
        <v>0.216000165646</v>
      </c>
      <c r="Q19">
        <v>0.61796341772399999</v>
      </c>
      <c r="R19">
        <v>0.29029557895300001</v>
      </c>
      <c r="S19">
        <v>7.2046123679210599</v>
      </c>
      <c r="T19">
        <v>4.9385706350174301</v>
      </c>
      <c r="U19">
        <v>0</v>
      </c>
      <c r="V19">
        <v>1.1544935589579901</v>
      </c>
      <c r="W19">
        <v>6.0930641939754304</v>
      </c>
      <c r="X19">
        <v>0.51475444965599904</v>
      </c>
      <c r="Y19">
        <v>0.216000165646</v>
      </c>
      <c r="Z19">
        <v>0.61796341772399999</v>
      </c>
      <c r="AA19">
        <v>0.29029557895300001</v>
      </c>
      <c r="AB19">
        <v>7.7320778059544297</v>
      </c>
      <c r="AC19">
        <v>37.764903330853997</v>
      </c>
      <c r="AD19">
        <v>0</v>
      </c>
      <c r="AE19">
        <v>5.3167242328499897</v>
      </c>
      <c r="AF19">
        <v>43.081627563703996</v>
      </c>
      <c r="AG19">
        <v>2.2012518526561999</v>
      </c>
      <c r="AH19">
        <v>0</v>
      </c>
      <c r="AI19">
        <v>0.16086684291119999</v>
      </c>
      <c r="AJ19">
        <v>2.3621186955673998</v>
      </c>
      <c r="AK19">
        <v>303.21705257398798</v>
      </c>
      <c r="AL19">
        <v>0</v>
      </c>
      <c r="AM19">
        <v>22.003074705989999</v>
      </c>
      <c r="AN19">
        <v>325.22012727997799</v>
      </c>
      <c r="AO19">
        <v>272.89534731658898</v>
      </c>
      <c r="AP19">
        <v>0</v>
      </c>
      <c r="AQ19">
        <v>19.802767235390998</v>
      </c>
      <c r="AR19">
        <v>292.69811455197998</v>
      </c>
      <c r="AS19">
        <v>5.0270699286961997E-4</v>
      </c>
      <c r="AT19">
        <v>0</v>
      </c>
      <c r="AU19">
        <v>4.1357560346300001E-4</v>
      </c>
      <c r="AV19">
        <v>9.1628259633262101E-4</v>
      </c>
      <c r="AW19">
        <v>1.529156041575E-2</v>
      </c>
      <c r="AX19">
        <v>7.0245616066849995E-2</v>
      </c>
      <c r="AY19">
        <v>8.6453459078932496E-2</v>
      </c>
      <c r="AZ19">
        <v>4.2924633781032202E-4</v>
      </c>
      <c r="BA19">
        <v>0</v>
      </c>
      <c r="BB19">
        <v>3.5206683180399997E-4</v>
      </c>
      <c r="BC19">
        <v>7.8131316961432297E-4</v>
      </c>
      <c r="BD19">
        <v>3.8228901145932999E-3</v>
      </c>
      <c r="BE19">
        <v>3.0105262537474999E-2</v>
      </c>
      <c r="BF19">
        <v>3.4709465821682599E-2</v>
      </c>
      <c r="BG19">
        <v>3.7660512016330998E-3</v>
      </c>
      <c r="BH19">
        <v>0</v>
      </c>
      <c r="BI19">
        <v>3.3735785581329999E-4</v>
      </c>
      <c r="BJ19">
        <v>4.1034090574463998E-3</v>
      </c>
      <c r="BK19">
        <v>43.768820448259902</v>
      </c>
      <c r="BL19">
        <v>0</v>
      </c>
    </row>
    <row r="20" spans="1:64" x14ac:dyDescent="0.25">
      <c r="A20" t="s">
        <v>94</v>
      </c>
      <c r="B20">
        <v>2023</v>
      </c>
      <c r="C20" t="s">
        <v>93</v>
      </c>
      <c r="D20" t="s">
        <v>128</v>
      </c>
      <c r="E20" t="s">
        <v>49</v>
      </c>
      <c r="F20" t="s">
        <v>42</v>
      </c>
      <c r="G20" t="s">
        <v>42</v>
      </c>
      <c r="H20">
        <v>1702167.9828999899</v>
      </c>
      <c r="I20">
        <v>57409939.719130702</v>
      </c>
      <c r="J20">
        <v>10474808.604469899</v>
      </c>
      <c r="K20">
        <v>2.1242007335025201</v>
      </c>
      <c r="L20">
        <v>0</v>
      </c>
      <c r="M20">
        <v>2.8810275918800001</v>
      </c>
      <c r="N20">
        <v>5.0052283253825101</v>
      </c>
      <c r="O20">
        <v>1.0245808519399899</v>
      </c>
      <c r="P20">
        <v>2.28710737268299</v>
      </c>
      <c r="Q20">
        <v>6.6795927178399896</v>
      </c>
      <c r="R20">
        <v>1.04549685887999</v>
      </c>
      <c r="S20">
        <v>16.0420061267255</v>
      </c>
      <c r="T20">
        <v>3.3683767010120702</v>
      </c>
      <c r="U20">
        <v>0</v>
      </c>
      <c r="V20">
        <v>3.07606524358</v>
      </c>
      <c r="W20">
        <v>6.4444419445920698</v>
      </c>
      <c r="X20">
        <v>1.0245808519399899</v>
      </c>
      <c r="Y20">
        <v>2.28710737268299</v>
      </c>
      <c r="Z20">
        <v>6.6795927178399896</v>
      </c>
      <c r="AA20">
        <v>1.04549685887999</v>
      </c>
      <c r="AB20">
        <v>17.481219745935</v>
      </c>
      <c r="AC20">
        <v>90.486713974788998</v>
      </c>
      <c r="AD20">
        <v>0</v>
      </c>
      <c r="AE20">
        <v>35.193180505899903</v>
      </c>
      <c r="AF20">
        <v>125.679894480689</v>
      </c>
      <c r="AG20">
        <v>10.837326768843401</v>
      </c>
      <c r="AH20">
        <v>0</v>
      </c>
      <c r="AI20">
        <v>3.2025465507229902</v>
      </c>
      <c r="AJ20">
        <v>14.0398733195664</v>
      </c>
      <c r="AK20">
        <v>39302.972533378997</v>
      </c>
      <c r="AL20">
        <v>0</v>
      </c>
      <c r="AM20">
        <v>1478.0153592629899</v>
      </c>
      <c r="AN20">
        <v>40780.987892641999</v>
      </c>
      <c r="AO20">
        <v>29891.838727174101</v>
      </c>
      <c r="AP20">
        <v>0</v>
      </c>
      <c r="AQ20">
        <v>1148.7376152629899</v>
      </c>
      <c r="AR20">
        <v>31040.576342437202</v>
      </c>
      <c r="AS20">
        <v>0.13486323240451001</v>
      </c>
      <c r="AT20">
        <v>0</v>
      </c>
      <c r="AU20">
        <v>4.3998100281099899E-2</v>
      </c>
      <c r="AV20">
        <v>0.178861332685611</v>
      </c>
      <c r="AW20">
        <v>0.50626903531839995</v>
      </c>
      <c r="AX20">
        <v>2.32567373161999</v>
      </c>
      <c r="AY20">
        <v>3.0108040996240102</v>
      </c>
      <c r="AZ20">
        <v>0.125102987684648</v>
      </c>
      <c r="BA20">
        <v>0</v>
      </c>
      <c r="BB20">
        <v>4.0817163559699998E-2</v>
      </c>
      <c r="BC20">
        <v>0.165920151244348</v>
      </c>
      <c r="BD20">
        <v>0.12656725876811001</v>
      </c>
      <c r="BE20">
        <v>0.99671723698030001</v>
      </c>
      <c r="BF20">
        <v>1.2892046469927501</v>
      </c>
      <c r="BG20">
        <v>0.393829857818699</v>
      </c>
      <c r="BH20">
        <v>0</v>
      </c>
      <c r="BI20">
        <v>1.53967578419899E-2</v>
      </c>
      <c r="BJ20">
        <v>0.40922661566069002</v>
      </c>
      <c r="BK20">
        <v>4364.9962164649896</v>
      </c>
      <c r="BL20">
        <v>0</v>
      </c>
    </row>
    <row r="21" spans="1:64" x14ac:dyDescent="0.25">
      <c r="A21" t="s">
        <v>94</v>
      </c>
      <c r="B21">
        <v>2023</v>
      </c>
      <c r="C21" t="s">
        <v>93</v>
      </c>
      <c r="D21" t="s">
        <v>128</v>
      </c>
      <c r="E21" t="s">
        <v>43</v>
      </c>
      <c r="F21" t="s">
        <v>42</v>
      </c>
      <c r="G21" t="s">
        <v>42</v>
      </c>
      <c r="H21">
        <v>1719.6951869</v>
      </c>
      <c r="I21">
        <v>59054.8317926366</v>
      </c>
      <c r="J21">
        <v>10537.791624400001</v>
      </c>
      <c r="K21">
        <v>1.0454879017557099E-3</v>
      </c>
      <c r="L21">
        <v>0</v>
      </c>
      <c r="M21">
        <v>0</v>
      </c>
      <c r="N21">
        <v>1.0454879017557099E-3</v>
      </c>
      <c r="O21">
        <v>0</v>
      </c>
      <c r="P21">
        <v>0</v>
      </c>
      <c r="Q21">
        <v>0</v>
      </c>
      <c r="R21">
        <v>0</v>
      </c>
      <c r="S21">
        <v>1.0454879017557099E-3</v>
      </c>
      <c r="T21">
        <v>1.1902184426800301E-3</v>
      </c>
      <c r="U21">
        <v>0</v>
      </c>
      <c r="V21">
        <v>0</v>
      </c>
      <c r="W21">
        <v>1.1902184426800301E-3</v>
      </c>
      <c r="X21">
        <v>0</v>
      </c>
      <c r="Y21">
        <v>0</v>
      </c>
      <c r="Z21">
        <v>0</v>
      </c>
      <c r="AA21">
        <v>0</v>
      </c>
      <c r="AB21">
        <v>1.1902184426800301E-3</v>
      </c>
      <c r="AC21">
        <v>7.0418579552563101E-3</v>
      </c>
      <c r="AD21">
        <v>0</v>
      </c>
      <c r="AE21">
        <v>0</v>
      </c>
      <c r="AF21">
        <v>7.0418579552563101E-3</v>
      </c>
      <c r="AG21">
        <v>1.8272874709497199E-2</v>
      </c>
      <c r="AH21">
        <v>0</v>
      </c>
      <c r="AI21">
        <v>0</v>
      </c>
      <c r="AJ21">
        <v>1.8272874709497199E-2</v>
      </c>
      <c r="AK21">
        <v>21.1158911228992</v>
      </c>
      <c r="AL21">
        <v>0</v>
      </c>
      <c r="AM21">
        <v>0</v>
      </c>
      <c r="AN21">
        <v>21.1158911228992</v>
      </c>
      <c r="AO21">
        <v>15.914485493309501</v>
      </c>
      <c r="AP21">
        <v>0</v>
      </c>
      <c r="AQ21">
        <v>0</v>
      </c>
      <c r="AR21">
        <v>15.914485493309501</v>
      </c>
      <c r="AS21">
        <v>7.6561749378400198E-4</v>
      </c>
      <c r="AT21">
        <v>0</v>
      </c>
      <c r="AU21">
        <v>0</v>
      </c>
      <c r="AV21">
        <v>7.6561749378400198E-4</v>
      </c>
      <c r="AW21">
        <v>5.20774504708E-4</v>
      </c>
      <c r="AX21">
        <v>2.3923081549900001E-3</v>
      </c>
      <c r="AY21">
        <v>3.6787001534820001E-3</v>
      </c>
      <c r="AZ21">
        <v>7.0436811603485602E-4</v>
      </c>
      <c r="BA21">
        <v>0</v>
      </c>
      <c r="BB21">
        <v>0</v>
      </c>
      <c r="BC21">
        <v>7.0436811603485602E-4</v>
      </c>
      <c r="BD21">
        <v>1.301936256145E-4</v>
      </c>
      <c r="BE21">
        <v>1.0252748671530001E-3</v>
      </c>
      <c r="BF21">
        <v>1.85983660880235E-3</v>
      </c>
      <c r="BG21">
        <v>2.0158538849999999E-4</v>
      </c>
      <c r="BH21">
        <v>0</v>
      </c>
      <c r="BI21">
        <v>0</v>
      </c>
      <c r="BJ21">
        <v>2.0158538849999999E-4</v>
      </c>
      <c r="BK21">
        <v>0</v>
      </c>
      <c r="BL21">
        <v>1.9004302897500001</v>
      </c>
    </row>
    <row r="22" spans="1:64" x14ac:dyDescent="0.25">
      <c r="A22" t="s">
        <v>94</v>
      </c>
      <c r="B22">
        <v>2023</v>
      </c>
      <c r="C22" t="s">
        <v>93</v>
      </c>
      <c r="D22" t="s">
        <v>127</v>
      </c>
      <c r="E22" t="s">
        <v>49</v>
      </c>
      <c r="F22" t="s">
        <v>42</v>
      </c>
      <c r="G22" t="s">
        <v>42</v>
      </c>
      <c r="H22">
        <v>71140.429989999902</v>
      </c>
      <c r="I22">
        <v>811525.43147955497</v>
      </c>
      <c r="J22">
        <v>7116.8890162999996</v>
      </c>
      <c r="K22">
        <v>2.4913830172346E-2</v>
      </c>
      <c r="L22">
        <v>0</v>
      </c>
      <c r="M22">
        <v>2.4876491738199898E-3</v>
      </c>
      <c r="N22">
        <v>2.7401479346166002E-2</v>
      </c>
      <c r="O22">
        <v>6.5225250374999896E-3</v>
      </c>
      <c r="P22">
        <v>4.3245495162999998E-4</v>
      </c>
      <c r="Q22">
        <v>1.107094839355E-2</v>
      </c>
      <c r="R22">
        <v>2.8804655568499902E-3</v>
      </c>
      <c r="S22">
        <v>4.8307873285696003E-2</v>
      </c>
      <c r="T22">
        <v>3.6596400230301203E-2</v>
      </c>
      <c r="U22">
        <v>0</v>
      </c>
      <c r="V22">
        <v>2.6560421962699898E-3</v>
      </c>
      <c r="W22">
        <v>3.92524424265712E-2</v>
      </c>
      <c r="X22">
        <v>6.5225250374999896E-3</v>
      </c>
      <c r="Y22">
        <v>4.3245495162999998E-4</v>
      </c>
      <c r="Z22">
        <v>1.107094839355E-2</v>
      </c>
      <c r="AA22">
        <v>2.8804655568499902E-3</v>
      </c>
      <c r="AB22">
        <v>6.0158836366101198E-2</v>
      </c>
      <c r="AC22">
        <v>0.76791086885427595</v>
      </c>
      <c r="AD22">
        <v>0</v>
      </c>
      <c r="AE22">
        <v>4.5637825702999998E-2</v>
      </c>
      <c r="AF22">
        <v>0.81354869455727596</v>
      </c>
      <c r="AG22">
        <v>0.29605106241426299</v>
      </c>
      <c r="AH22">
        <v>0</v>
      </c>
      <c r="AI22">
        <v>5.5210943508799898E-3</v>
      </c>
      <c r="AJ22">
        <v>0.30157215676514199</v>
      </c>
      <c r="AK22">
        <v>530.32696609350296</v>
      </c>
      <c r="AL22">
        <v>0</v>
      </c>
      <c r="AM22">
        <v>0.28533508025690002</v>
      </c>
      <c r="AN22">
        <v>530.61230117375999</v>
      </c>
      <c r="AO22">
        <v>477.29426948415301</v>
      </c>
      <c r="AP22">
        <v>0</v>
      </c>
      <c r="AQ22">
        <v>0.25680157223120997</v>
      </c>
      <c r="AR22">
        <v>477.55107105638399</v>
      </c>
      <c r="AS22">
        <v>5.27537937853686E-4</v>
      </c>
      <c r="AT22">
        <v>0</v>
      </c>
      <c r="AU22">
        <v>3.7870921682599998E-6</v>
      </c>
      <c r="AV22">
        <v>5.31325030021946E-4</v>
      </c>
      <c r="AW22">
        <v>7.15642957526E-3</v>
      </c>
      <c r="AX22">
        <v>3.2874853944149997E-2</v>
      </c>
      <c r="AY22">
        <v>4.0562608549431903E-2</v>
      </c>
      <c r="AZ22">
        <v>4.8946814109140002E-4</v>
      </c>
      <c r="BA22">
        <v>0</v>
      </c>
      <c r="BB22">
        <v>3.5137966651799998E-6</v>
      </c>
      <c r="BC22">
        <v>4.9298193775658005E-4</v>
      </c>
      <c r="BD22">
        <v>1.7891073946449899E-3</v>
      </c>
      <c r="BE22">
        <v>1.408922211396E-2</v>
      </c>
      <c r="BF22">
        <v>1.6371311446361499E-2</v>
      </c>
      <c r="BG22">
        <v>5.3067083207600004E-3</v>
      </c>
      <c r="BH22">
        <v>0</v>
      </c>
      <c r="BI22">
        <v>3.6430390310200001E-6</v>
      </c>
      <c r="BJ22">
        <v>5.3103513597910204E-3</v>
      </c>
      <c r="BK22">
        <v>56.642611569400003</v>
      </c>
      <c r="BL22">
        <v>0</v>
      </c>
    </row>
    <row r="23" spans="1:64" x14ac:dyDescent="0.25">
      <c r="A23" t="s">
        <v>94</v>
      </c>
      <c r="B23">
        <v>2023</v>
      </c>
      <c r="C23" t="s">
        <v>93</v>
      </c>
      <c r="D23" t="s">
        <v>127</v>
      </c>
      <c r="E23" t="s">
        <v>43</v>
      </c>
      <c r="F23" t="s">
        <v>42</v>
      </c>
      <c r="G23" t="s">
        <v>42</v>
      </c>
      <c r="H23">
        <v>12505.8720484715</v>
      </c>
      <c r="I23">
        <v>137103.27356520601</v>
      </c>
      <c r="J23">
        <v>1250.5872545541499</v>
      </c>
      <c r="K23">
        <v>1.7834785280237599E-2</v>
      </c>
      <c r="L23">
        <v>0</v>
      </c>
      <c r="M23">
        <v>0</v>
      </c>
      <c r="N23">
        <v>1.7834785280237599E-2</v>
      </c>
      <c r="O23">
        <v>0</v>
      </c>
      <c r="P23">
        <v>0</v>
      </c>
      <c r="Q23">
        <v>0</v>
      </c>
      <c r="R23">
        <v>0</v>
      </c>
      <c r="S23">
        <v>1.7834785280237599E-2</v>
      </c>
      <c r="T23">
        <v>2.0303716602057001E-2</v>
      </c>
      <c r="U23">
        <v>0</v>
      </c>
      <c r="V23">
        <v>0</v>
      </c>
      <c r="W23">
        <v>2.0303716602057001E-2</v>
      </c>
      <c r="X23">
        <v>0</v>
      </c>
      <c r="Y23">
        <v>0</v>
      </c>
      <c r="Z23">
        <v>0</v>
      </c>
      <c r="AA23">
        <v>0</v>
      </c>
      <c r="AB23">
        <v>2.0303716602057001E-2</v>
      </c>
      <c r="AC23">
        <v>7.4839490153872604E-2</v>
      </c>
      <c r="AD23">
        <v>0</v>
      </c>
      <c r="AE23">
        <v>0</v>
      </c>
      <c r="AF23">
        <v>7.4839490153872604E-2</v>
      </c>
      <c r="AG23">
        <v>0.75299212120734704</v>
      </c>
      <c r="AH23">
        <v>0</v>
      </c>
      <c r="AI23">
        <v>0</v>
      </c>
      <c r="AJ23">
        <v>0.75299212120734704</v>
      </c>
      <c r="AK23">
        <v>170.27026015603599</v>
      </c>
      <c r="AL23">
        <v>0</v>
      </c>
      <c r="AM23">
        <v>0</v>
      </c>
      <c r="AN23">
        <v>170.27026015603599</v>
      </c>
      <c r="AO23">
        <v>153.24323414043201</v>
      </c>
      <c r="AP23">
        <v>0</v>
      </c>
      <c r="AQ23">
        <v>0</v>
      </c>
      <c r="AR23">
        <v>153.24323414043201</v>
      </c>
      <c r="AS23">
        <v>1.7976910233641501E-2</v>
      </c>
      <c r="AT23">
        <v>0</v>
      </c>
      <c r="AU23">
        <v>0</v>
      </c>
      <c r="AV23">
        <v>1.7976910233641501E-2</v>
      </c>
      <c r="AW23">
        <v>1.8135660325816899E-3</v>
      </c>
      <c r="AX23">
        <v>1.9698347108346701E-2</v>
      </c>
      <c r="AY23">
        <v>3.9488823374569902E-2</v>
      </c>
      <c r="AZ23">
        <v>1.6538757539581499E-2</v>
      </c>
      <c r="BA23">
        <v>0</v>
      </c>
      <c r="BB23">
        <v>0</v>
      </c>
      <c r="BC23">
        <v>1.6538757539581499E-2</v>
      </c>
      <c r="BD23">
        <v>4.5339150833567199E-4</v>
      </c>
      <c r="BE23">
        <v>8.4421471340899706E-3</v>
      </c>
      <c r="BF23">
        <v>2.54342961820072E-2</v>
      </c>
      <c r="BG23">
        <v>1.6255054542393199E-3</v>
      </c>
      <c r="BH23">
        <v>0</v>
      </c>
      <c r="BI23">
        <v>0</v>
      </c>
      <c r="BJ23">
        <v>1.6255054542393199E-3</v>
      </c>
      <c r="BK23">
        <v>0</v>
      </c>
      <c r="BL23">
        <v>15.3243239665149</v>
      </c>
    </row>
    <row r="24" spans="1:64" x14ac:dyDescent="0.25">
      <c r="A24" t="s">
        <v>94</v>
      </c>
      <c r="B24">
        <v>2023</v>
      </c>
      <c r="C24" t="s">
        <v>93</v>
      </c>
      <c r="D24" t="s">
        <v>126</v>
      </c>
      <c r="E24" t="s">
        <v>43</v>
      </c>
      <c r="F24" t="s">
        <v>42</v>
      </c>
      <c r="G24" t="s">
        <v>42</v>
      </c>
      <c r="H24">
        <v>1811.4597078053</v>
      </c>
      <c r="I24">
        <v>267560.47542736301</v>
      </c>
      <c r="J24">
        <v>0</v>
      </c>
      <c r="K24">
        <v>5.2744396292328501E-2</v>
      </c>
      <c r="L24">
        <v>2.4913546758043598E-2</v>
      </c>
      <c r="M24">
        <v>0</v>
      </c>
      <c r="N24">
        <v>7.7657943050372005E-2</v>
      </c>
      <c r="O24">
        <v>0</v>
      </c>
      <c r="P24">
        <v>0</v>
      </c>
      <c r="Q24">
        <v>0</v>
      </c>
      <c r="R24">
        <v>0</v>
      </c>
      <c r="S24">
        <v>7.7657943050372005E-2</v>
      </c>
      <c r="T24">
        <v>6.0045480207398902E-2</v>
      </c>
      <c r="U24">
        <v>2.8362176532747502E-2</v>
      </c>
      <c r="V24">
        <v>0</v>
      </c>
      <c r="W24">
        <v>8.8407656740146404E-2</v>
      </c>
      <c r="X24">
        <v>0</v>
      </c>
      <c r="Y24">
        <v>0</v>
      </c>
      <c r="Z24">
        <v>0</v>
      </c>
      <c r="AA24">
        <v>0</v>
      </c>
      <c r="AB24">
        <v>8.8407656740146404E-2</v>
      </c>
      <c r="AC24">
        <v>0.26716578008288</v>
      </c>
      <c r="AD24">
        <v>0.140552965803801</v>
      </c>
      <c r="AE24">
        <v>0</v>
      </c>
      <c r="AF24">
        <v>0.407718745886681</v>
      </c>
      <c r="AG24">
        <v>0.51036281994543298</v>
      </c>
      <c r="AH24">
        <v>0.12938428799629001</v>
      </c>
      <c r="AI24">
        <v>0</v>
      </c>
      <c r="AJ24">
        <v>0.63974710794172296</v>
      </c>
      <c r="AK24">
        <v>502.15513227206901</v>
      </c>
      <c r="AL24">
        <v>23.699071034465501</v>
      </c>
      <c r="AM24">
        <v>0</v>
      </c>
      <c r="AN24">
        <v>525.85420330653403</v>
      </c>
      <c r="AO24">
        <v>451.93961904486201</v>
      </c>
      <c r="AP24">
        <v>21.329163931018901</v>
      </c>
      <c r="AQ24">
        <v>0</v>
      </c>
      <c r="AR24">
        <v>473.26878297588098</v>
      </c>
      <c r="AS24">
        <v>2.0632520947106599E-2</v>
      </c>
      <c r="AT24">
        <v>3.6298372330147399E-4</v>
      </c>
      <c r="AU24">
        <v>0</v>
      </c>
      <c r="AV24">
        <v>2.0995504670408099E-2</v>
      </c>
      <c r="AW24">
        <v>3.53921926103866E-3</v>
      </c>
      <c r="AX24">
        <v>3.8441819873648302E-2</v>
      </c>
      <c r="AY24">
        <v>6.2976543805095098E-2</v>
      </c>
      <c r="AZ24">
        <v>1.8981919271338101E-2</v>
      </c>
      <c r="BA24">
        <v>3.3394502543735501E-4</v>
      </c>
      <c r="BB24">
        <v>0</v>
      </c>
      <c r="BC24">
        <v>1.9315864296775401E-2</v>
      </c>
      <c r="BD24">
        <v>8.8480481525966695E-4</v>
      </c>
      <c r="BE24">
        <v>1.6475065660134999E-2</v>
      </c>
      <c r="BF24">
        <v>3.66757347721701E-2</v>
      </c>
      <c r="BG24">
        <v>4.7907947108163703E-3</v>
      </c>
      <c r="BH24">
        <v>2.2610021657941301E-4</v>
      </c>
      <c r="BI24">
        <v>0</v>
      </c>
      <c r="BJ24">
        <v>5.01689492739578E-3</v>
      </c>
      <c r="BK24">
        <v>0</v>
      </c>
      <c r="BL24">
        <v>47.326878297588102</v>
      </c>
    </row>
    <row r="25" spans="1:64" x14ac:dyDescent="0.25">
      <c r="A25" t="s">
        <v>94</v>
      </c>
      <c r="B25">
        <v>2023</v>
      </c>
      <c r="C25" t="s">
        <v>93</v>
      </c>
      <c r="D25" t="s">
        <v>125</v>
      </c>
      <c r="E25" t="s">
        <v>49</v>
      </c>
      <c r="F25" t="s">
        <v>42</v>
      </c>
      <c r="G25" t="s">
        <v>42</v>
      </c>
      <c r="H25">
        <v>7417.0688256999902</v>
      </c>
      <c r="I25">
        <v>277728.958174842</v>
      </c>
      <c r="J25">
        <v>338724.63611000002</v>
      </c>
      <c r="K25">
        <v>1.4304376797920499E-2</v>
      </c>
      <c r="L25">
        <v>1.44430629225E-2</v>
      </c>
      <c r="M25">
        <v>0.17047799181099901</v>
      </c>
      <c r="N25">
        <v>0.19922543153142</v>
      </c>
      <c r="O25">
        <v>3.5043601666199999E-4</v>
      </c>
      <c r="P25">
        <v>1.03026332754E-2</v>
      </c>
      <c r="Q25">
        <v>0.122705629661299</v>
      </c>
      <c r="R25">
        <v>1.9874309835500001E-4</v>
      </c>
      <c r="S25">
        <v>0.33278287358313702</v>
      </c>
      <c r="T25">
        <v>1.8943631120552001E-2</v>
      </c>
      <c r="U25">
        <v>1.52820748411599E-2</v>
      </c>
      <c r="V25">
        <v>0.18201791843099899</v>
      </c>
      <c r="W25">
        <v>0.216243624392711</v>
      </c>
      <c r="X25">
        <v>3.5043601666199999E-4</v>
      </c>
      <c r="Y25">
        <v>1.03026332754E-2</v>
      </c>
      <c r="Z25">
        <v>0.122705629661299</v>
      </c>
      <c r="AA25">
        <v>1.9874309835500001E-4</v>
      </c>
      <c r="AB25">
        <v>0.34980106644442899</v>
      </c>
      <c r="AC25">
        <v>0.29967691521723699</v>
      </c>
      <c r="AD25">
        <v>8.9952480531799897E-2</v>
      </c>
      <c r="AE25">
        <v>2.82222576753</v>
      </c>
      <c r="AF25">
        <v>3.2118551632790302</v>
      </c>
      <c r="AG25">
        <v>0.13747307419707</v>
      </c>
      <c r="AH25">
        <v>9.3979333287100004E-4</v>
      </c>
      <c r="AI25">
        <v>0.40196607556699998</v>
      </c>
      <c r="AJ25">
        <v>0.54037894309694101</v>
      </c>
      <c r="AK25">
        <v>185.06065137601601</v>
      </c>
      <c r="AL25">
        <v>3.33089448223999</v>
      </c>
      <c r="AM25">
        <v>13.58037554827</v>
      </c>
      <c r="AN25">
        <v>201.97192140652601</v>
      </c>
      <c r="AO25">
        <v>166.554586238415</v>
      </c>
      <c r="AP25">
        <v>2.9978050340159901</v>
      </c>
      <c r="AQ25">
        <v>12.222337993442901</v>
      </c>
      <c r="AR25">
        <v>181.77472926587399</v>
      </c>
      <c r="AS25">
        <v>9.7562682329893594E-5</v>
      </c>
      <c r="AT25">
        <v>0</v>
      </c>
      <c r="AU25">
        <v>1.7465930487090001E-4</v>
      </c>
      <c r="AV25">
        <v>2.7222198720079302E-4</v>
      </c>
      <c r="AW25">
        <v>2.4491502946789902E-3</v>
      </c>
      <c r="AX25">
        <v>1.1250785886314899E-2</v>
      </c>
      <c r="AY25">
        <v>1.39721581681947E-2</v>
      </c>
      <c r="AZ25">
        <v>9.0522069656563895E-5</v>
      </c>
      <c r="BA25">
        <v>0</v>
      </c>
      <c r="BB25">
        <v>1.620550175197E-4</v>
      </c>
      <c r="BC25">
        <v>2.5257708717626401E-4</v>
      </c>
      <c r="BD25">
        <v>6.1228757705779997E-4</v>
      </c>
      <c r="BE25">
        <v>4.8217650192289999E-3</v>
      </c>
      <c r="BF25">
        <v>5.6866296834630599E-3</v>
      </c>
      <c r="BG25">
        <v>1.8524876600479901E-3</v>
      </c>
      <c r="BH25">
        <v>3.51158728072E-5</v>
      </c>
      <c r="BI25">
        <v>1.8524065407899901E-4</v>
      </c>
      <c r="BJ25">
        <v>2.0728441869341898E-3</v>
      </c>
      <c r="BK25">
        <v>22.10989365647</v>
      </c>
      <c r="BL25">
        <v>0</v>
      </c>
    </row>
    <row r="26" spans="1:64" x14ac:dyDescent="0.25">
      <c r="A26" t="s">
        <v>94</v>
      </c>
      <c r="B26">
        <v>2023</v>
      </c>
      <c r="C26" t="s">
        <v>93</v>
      </c>
      <c r="D26" t="s">
        <v>124</v>
      </c>
      <c r="E26" t="s">
        <v>43</v>
      </c>
      <c r="F26" t="s">
        <v>42</v>
      </c>
      <c r="G26" t="s">
        <v>42</v>
      </c>
      <c r="H26">
        <v>0</v>
      </c>
      <c r="I26">
        <v>261146.098079038</v>
      </c>
      <c r="J26">
        <v>0</v>
      </c>
      <c r="K26">
        <v>7.4078476425376794E-2</v>
      </c>
      <c r="L26">
        <v>0</v>
      </c>
      <c r="M26">
        <v>0</v>
      </c>
      <c r="N26">
        <v>7.4078476425376794E-2</v>
      </c>
      <c r="O26">
        <v>0</v>
      </c>
      <c r="P26">
        <v>0</v>
      </c>
      <c r="Q26">
        <v>0</v>
      </c>
      <c r="R26">
        <v>0</v>
      </c>
      <c r="S26">
        <v>7.4078476425376794E-2</v>
      </c>
      <c r="T26">
        <v>8.4332706461201598E-2</v>
      </c>
      <c r="U26">
        <v>0</v>
      </c>
      <c r="V26">
        <v>0</v>
      </c>
      <c r="W26">
        <v>8.4332706461201598E-2</v>
      </c>
      <c r="X26">
        <v>0</v>
      </c>
      <c r="Y26">
        <v>0</v>
      </c>
      <c r="Z26">
        <v>0</v>
      </c>
      <c r="AA26">
        <v>0</v>
      </c>
      <c r="AB26">
        <v>8.4332706461201598E-2</v>
      </c>
      <c r="AC26">
        <v>0.227735665694552</v>
      </c>
      <c r="AD26">
        <v>0</v>
      </c>
      <c r="AE26">
        <v>0</v>
      </c>
      <c r="AF26">
        <v>0.227735665694552</v>
      </c>
      <c r="AG26">
        <v>0.56694586489228604</v>
      </c>
      <c r="AH26">
        <v>0</v>
      </c>
      <c r="AI26">
        <v>0</v>
      </c>
      <c r="AJ26">
        <v>0.56694586489228604</v>
      </c>
      <c r="AK26">
        <v>609.56002697620704</v>
      </c>
      <c r="AL26">
        <v>0</v>
      </c>
      <c r="AM26">
        <v>0</v>
      </c>
      <c r="AN26">
        <v>609.56002697620704</v>
      </c>
      <c r="AO26">
        <v>548.60402427858605</v>
      </c>
      <c r="AP26">
        <v>0</v>
      </c>
      <c r="AQ26">
        <v>0</v>
      </c>
      <c r="AR26">
        <v>548.60402427858605</v>
      </c>
      <c r="AS26">
        <v>1.2168645625717201E-2</v>
      </c>
      <c r="AT26">
        <v>0</v>
      </c>
      <c r="AU26">
        <v>0</v>
      </c>
      <c r="AV26">
        <v>1.2168645625717201E-2</v>
      </c>
      <c r="AW26">
        <v>0</v>
      </c>
      <c r="AX26">
        <v>0</v>
      </c>
      <c r="AY26">
        <v>1.2168645625717201E-2</v>
      </c>
      <c r="AZ26">
        <v>1.1195153975659801E-2</v>
      </c>
      <c r="BA26">
        <v>0</v>
      </c>
      <c r="BB26">
        <v>0</v>
      </c>
      <c r="BC26">
        <v>1.1195153975659801E-2</v>
      </c>
      <c r="BD26">
        <v>0</v>
      </c>
      <c r="BE26">
        <v>0</v>
      </c>
      <c r="BF26">
        <v>1.1195153975659801E-2</v>
      </c>
      <c r="BG26">
        <v>5.8154876162462097E-3</v>
      </c>
      <c r="BH26">
        <v>0</v>
      </c>
      <c r="BI26">
        <v>0</v>
      </c>
      <c r="BJ26">
        <v>5.8154876162462097E-3</v>
      </c>
      <c r="BK26">
        <v>0</v>
      </c>
      <c r="BL26">
        <v>54.860402427858602</v>
      </c>
    </row>
    <row r="27" spans="1:64" x14ac:dyDescent="0.25">
      <c r="A27" t="s">
        <v>94</v>
      </c>
      <c r="B27">
        <v>2023</v>
      </c>
      <c r="C27" t="s">
        <v>93</v>
      </c>
      <c r="D27" t="s">
        <v>123</v>
      </c>
      <c r="E27" t="s">
        <v>49</v>
      </c>
      <c r="F27" t="s">
        <v>42</v>
      </c>
      <c r="G27" t="s">
        <v>42</v>
      </c>
      <c r="H27">
        <v>1682.6677389609799</v>
      </c>
      <c r="I27">
        <v>60449.881853268802</v>
      </c>
      <c r="J27">
        <v>6730.6706722426998</v>
      </c>
      <c r="K27">
        <v>2.7253699813519199E-2</v>
      </c>
      <c r="L27">
        <v>0</v>
      </c>
      <c r="M27">
        <v>9.7517357996065902E-3</v>
      </c>
      <c r="N27">
        <v>3.7005435613125699E-2</v>
      </c>
      <c r="O27">
        <v>1.8795655649047E-4</v>
      </c>
      <c r="P27">
        <v>1.3590962978029099E-3</v>
      </c>
      <c r="Q27">
        <v>1.3247709363364E-2</v>
      </c>
      <c r="R27">
        <v>8.3999041108013999E-5</v>
      </c>
      <c r="S27">
        <v>5.1884196871891101E-2</v>
      </c>
      <c r="T27">
        <v>3.0771027398816601E-2</v>
      </c>
      <c r="U27">
        <v>0</v>
      </c>
      <c r="V27">
        <v>1.0411846703519601E-2</v>
      </c>
      <c r="W27">
        <v>4.1182874102336203E-2</v>
      </c>
      <c r="X27">
        <v>1.8795655649047E-4</v>
      </c>
      <c r="Y27">
        <v>1.3590962978029099E-3</v>
      </c>
      <c r="Z27">
        <v>1.3247709363364E-2</v>
      </c>
      <c r="AA27">
        <v>8.3999041108013999E-5</v>
      </c>
      <c r="AB27">
        <v>5.6061635361101599E-2</v>
      </c>
      <c r="AC27">
        <v>0.426411722002289</v>
      </c>
      <c r="AD27">
        <v>0</v>
      </c>
      <c r="AE27">
        <v>0.15770324184079901</v>
      </c>
      <c r="AF27">
        <v>0.58411496384308803</v>
      </c>
      <c r="AG27">
        <v>7.3242037140398897E-2</v>
      </c>
      <c r="AH27">
        <v>0</v>
      </c>
      <c r="AI27">
        <v>1.30005553102486E-2</v>
      </c>
      <c r="AJ27">
        <v>8.6242592450647498E-2</v>
      </c>
      <c r="AK27">
        <v>49.451115470720502</v>
      </c>
      <c r="AL27">
        <v>0</v>
      </c>
      <c r="AM27">
        <v>0.95050855710519</v>
      </c>
      <c r="AN27">
        <v>50.401624027825697</v>
      </c>
      <c r="AO27">
        <v>44.5060039236484</v>
      </c>
      <c r="AP27">
        <v>0</v>
      </c>
      <c r="AQ27">
        <v>0.85545770139467003</v>
      </c>
      <c r="AR27">
        <v>45.361461625043098</v>
      </c>
      <c r="AS27">
        <v>1.73031525050355E-4</v>
      </c>
      <c r="AT27">
        <v>0</v>
      </c>
      <c r="AU27">
        <v>1.8802124316743E-5</v>
      </c>
      <c r="AV27">
        <v>1.9183364936709799E-4</v>
      </c>
      <c r="AW27">
        <v>5.3307672811496996E-4</v>
      </c>
      <c r="AX27">
        <v>2.4488215849286098E-3</v>
      </c>
      <c r="AY27">
        <v>3.1737319624106702E-3</v>
      </c>
      <c r="AZ27">
        <v>1.6054472618905801E-4</v>
      </c>
      <c r="BA27">
        <v>0</v>
      </c>
      <c r="BB27">
        <v>1.7445270148519999E-5</v>
      </c>
      <c r="BC27">
        <v>1.7798999633757801E-4</v>
      </c>
      <c r="BD27">
        <v>1.3326918206673201E-4</v>
      </c>
      <c r="BE27">
        <v>1.0494948937805799E-3</v>
      </c>
      <c r="BF27">
        <v>1.3607540721848901E-3</v>
      </c>
      <c r="BG27">
        <v>5.0121193382975896E-4</v>
      </c>
      <c r="BH27">
        <v>0</v>
      </c>
      <c r="BI27">
        <v>1.22712434543539E-5</v>
      </c>
      <c r="BJ27">
        <v>5.1348317728411297E-4</v>
      </c>
      <c r="BK27">
        <v>5.4770440842095898</v>
      </c>
      <c r="BL27">
        <v>0</v>
      </c>
    </row>
    <row r="28" spans="1:64" x14ac:dyDescent="0.25">
      <c r="A28" t="s">
        <v>94</v>
      </c>
      <c r="B28">
        <v>2023</v>
      </c>
      <c r="C28" t="s">
        <v>93</v>
      </c>
      <c r="D28" t="s">
        <v>123</v>
      </c>
      <c r="E28" t="s">
        <v>43</v>
      </c>
      <c r="F28" t="s">
        <v>42</v>
      </c>
      <c r="G28" t="s">
        <v>42</v>
      </c>
      <c r="H28">
        <v>4769.8649055577898</v>
      </c>
      <c r="I28">
        <v>170017.16659581001</v>
      </c>
      <c r="J28">
        <v>0</v>
      </c>
      <c r="K28">
        <v>3.2990559619866099E-2</v>
      </c>
      <c r="L28">
        <v>3.4087020188378501E-3</v>
      </c>
      <c r="M28">
        <v>0</v>
      </c>
      <c r="N28">
        <v>3.6399261638704002E-2</v>
      </c>
      <c r="O28">
        <v>0</v>
      </c>
      <c r="P28">
        <v>0</v>
      </c>
      <c r="Q28">
        <v>0</v>
      </c>
      <c r="R28">
        <v>0</v>
      </c>
      <c r="S28">
        <v>3.6399261638704002E-2</v>
      </c>
      <c r="T28">
        <v>3.7557240843304703E-2</v>
      </c>
      <c r="U28">
        <v>3.8805477736564499E-3</v>
      </c>
      <c r="V28">
        <v>0</v>
      </c>
      <c r="W28">
        <v>4.1437788616961103E-2</v>
      </c>
      <c r="X28">
        <v>0</v>
      </c>
      <c r="Y28">
        <v>0</v>
      </c>
      <c r="Z28">
        <v>0</v>
      </c>
      <c r="AA28">
        <v>0</v>
      </c>
      <c r="AB28">
        <v>4.1437788616961103E-2</v>
      </c>
      <c r="AC28">
        <v>0.101114737525346</v>
      </c>
      <c r="AD28">
        <v>3.8519400251660597E-2</v>
      </c>
      <c r="AE28">
        <v>0</v>
      </c>
      <c r="AF28">
        <v>0.13963413777700701</v>
      </c>
      <c r="AG28">
        <v>1.5698686559522299</v>
      </c>
      <c r="AH28">
        <v>0.242411894171565</v>
      </c>
      <c r="AI28">
        <v>0</v>
      </c>
      <c r="AJ28">
        <v>1.8122805501238</v>
      </c>
      <c r="AK28">
        <v>241.38491518550299</v>
      </c>
      <c r="AL28">
        <v>20.5773743236375</v>
      </c>
      <c r="AM28">
        <v>0</v>
      </c>
      <c r="AN28">
        <v>261.96228950914002</v>
      </c>
      <c r="AO28">
        <v>217.24642366695201</v>
      </c>
      <c r="AP28">
        <v>18.519636891273802</v>
      </c>
      <c r="AQ28">
        <v>0</v>
      </c>
      <c r="AR28">
        <v>235.766060558226</v>
      </c>
      <c r="AS28">
        <v>1.05941182293299E-2</v>
      </c>
      <c r="AT28">
        <v>3.9649674298903101E-4</v>
      </c>
      <c r="AU28">
        <v>0</v>
      </c>
      <c r="AV28">
        <v>1.0990614972319001E-2</v>
      </c>
      <c r="AW28">
        <v>2.2489421494785301E-3</v>
      </c>
      <c r="AX28">
        <v>0.13958434274430001</v>
      </c>
      <c r="AY28">
        <v>0.15282389986609801</v>
      </c>
      <c r="AZ28">
        <v>9.7465887709835795E-3</v>
      </c>
      <c r="BA28">
        <v>3.6477700354990797E-4</v>
      </c>
      <c r="BB28">
        <v>0</v>
      </c>
      <c r="BC28">
        <v>1.01113657745334E-2</v>
      </c>
      <c r="BD28">
        <v>5.6223553736963296E-4</v>
      </c>
      <c r="BE28">
        <v>5.98218611761289E-2</v>
      </c>
      <c r="BF28">
        <v>7.0495462488032096E-2</v>
      </c>
      <c r="BG28">
        <v>2.3029249341914699E-3</v>
      </c>
      <c r="BH28">
        <v>1.9631777061826299E-4</v>
      </c>
      <c r="BI28">
        <v>0</v>
      </c>
      <c r="BJ28">
        <v>2.4992427048097302E-3</v>
      </c>
      <c r="BK28">
        <v>0</v>
      </c>
      <c r="BL28">
        <v>23.576606055822602</v>
      </c>
    </row>
    <row r="29" spans="1:64" x14ac:dyDescent="0.25">
      <c r="A29" t="s">
        <v>94</v>
      </c>
      <c r="B29">
        <v>2023</v>
      </c>
      <c r="C29" t="s">
        <v>93</v>
      </c>
      <c r="D29" t="s">
        <v>122</v>
      </c>
      <c r="E29" t="s">
        <v>43</v>
      </c>
      <c r="F29" t="s">
        <v>42</v>
      </c>
      <c r="G29" t="s">
        <v>42</v>
      </c>
      <c r="H29">
        <v>206.42954677169999</v>
      </c>
      <c r="I29">
        <v>7020.4129727564105</v>
      </c>
      <c r="J29">
        <v>0</v>
      </c>
      <c r="K29">
        <v>7.3388497139930601E-4</v>
      </c>
      <c r="L29">
        <v>4.7764556287186798E-5</v>
      </c>
      <c r="M29">
        <v>0</v>
      </c>
      <c r="N29">
        <v>7.8164952768649295E-4</v>
      </c>
      <c r="O29">
        <v>0</v>
      </c>
      <c r="P29">
        <v>0</v>
      </c>
      <c r="Q29">
        <v>0</v>
      </c>
      <c r="R29">
        <v>0</v>
      </c>
      <c r="S29">
        <v>7.8164952768649295E-4</v>
      </c>
      <c r="T29">
        <v>8.3547217566833499E-4</v>
      </c>
      <c r="U29">
        <v>5.4376311433383899E-5</v>
      </c>
      <c r="V29">
        <v>0</v>
      </c>
      <c r="W29">
        <v>8.8984848710172001E-4</v>
      </c>
      <c r="X29">
        <v>0</v>
      </c>
      <c r="Y29">
        <v>0</v>
      </c>
      <c r="Z29">
        <v>0</v>
      </c>
      <c r="AA29">
        <v>0</v>
      </c>
      <c r="AB29">
        <v>8.8984848710172001E-4</v>
      </c>
      <c r="AC29">
        <v>3.2015936616048E-3</v>
      </c>
      <c r="AD29">
        <v>5.6481901487186203E-4</v>
      </c>
      <c r="AE29">
        <v>0</v>
      </c>
      <c r="AF29">
        <v>3.7664126764766701E-3</v>
      </c>
      <c r="AG29">
        <v>8.7923908059424401E-3</v>
      </c>
      <c r="AH29">
        <v>8.5332561767257904E-4</v>
      </c>
      <c r="AI29">
        <v>0</v>
      </c>
      <c r="AJ29">
        <v>9.6457164236150202E-3</v>
      </c>
      <c r="AK29">
        <v>8.5663098963228492</v>
      </c>
      <c r="AL29">
        <v>0.16970378387545901</v>
      </c>
      <c r="AM29">
        <v>0</v>
      </c>
      <c r="AN29">
        <v>8.7360136801983099</v>
      </c>
      <c r="AO29">
        <v>7.7096789066905602</v>
      </c>
      <c r="AP29">
        <v>0.152733405487913</v>
      </c>
      <c r="AQ29">
        <v>0</v>
      </c>
      <c r="AR29">
        <v>7.8624123121784697</v>
      </c>
      <c r="AS29">
        <v>3.5756656916923699E-4</v>
      </c>
      <c r="AT29">
        <v>2.0055967170393E-6</v>
      </c>
      <c r="AU29">
        <v>0</v>
      </c>
      <c r="AV29">
        <v>3.5957216588627602E-4</v>
      </c>
      <c r="AW29">
        <v>9.2864167526756801E-5</v>
      </c>
      <c r="AX29">
        <v>1.0086596329531099E-3</v>
      </c>
      <c r="AY29">
        <v>1.46109596636615E-3</v>
      </c>
      <c r="AZ29">
        <v>3.28961243635698E-4</v>
      </c>
      <c r="BA29">
        <v>1.8451489796758999E-6</v>
      </c>
      <c r="BB29">
        <v>0</v>
      </c>
      <c r="BC29">
        <v>3.3080639261537403E-4</v>
      </c>
      <c r="BD29">
        <v>2.32160418816888E-5</v>
      </c>
      <c r="BE29">
        <v>4.3228269983705097E-4</v>
      </c>
      <c r="BF29">
        <v>7.8630513433411398E-4</v>
      </c>
      <c r="BG29">
        <v>8.1726601014369806E-5</v>
      </c>
      <c r="BH29">
        <v>1.6190534317899E-6</v>
      </c>
      <c r="BI29">
        <v>0</v>
      </c>
      <c r="BJ29">
        <v>8.3345654446159899E-5</v>
      </c>
      <c r="BK29">
        <v>0</v>
      </c>
      <c r="BL29">
        <v>0.78624123121784795</v>
      </c>
    </row>
    <row r="30" spans="1:64" x14ac:dyDescent="0.25">
      <c r="A30" t="s">
        <v>94</v>
      </c>
      <c r="B30">
        <v>2023</v>
      </c>
      <c r="C30" t="s">
        <v>93</v>
      </c>
      <c r="D30" t="s">
        <v>121</v>
      </c>
      <c r="E30" t="s">
        <v>43</v>
      </c>
      <c r="F30" t="s">
        <v>42</v>
      </c>
      <c r="G30" t="s">
        <v>42</v>
      </c>
      <c r="H30">
        <v>7614.6901430793996</v>
      </c>
      <c r="I30">
        <v>138066.03819262801</v>
      </c>
      <c r="J30">
        <v>0</v>
      </c>
      <c r="K30">
        <v>1.01682278983613E-2</v>
      </c>
      <c r="L30">
        <v>1.3673885586488401E-3</v>
      </c>
      <c r="M30">
        <v>0</v>
      </c>
      <c r="N30">
        <v>1.15356164570101E-2</v>
      </c>
      <c r="O30">
        <v>0</v>
      </c>
      <c r="P30">
        <v>0</v>
      </c>
      <c r="Q30">
        <v>0</v>
      </c>
      <c r="R30">
        <v>0</v>
      </c>
      <c r="S30">
        <v>1.15356164570101E-2</v>
      </c>
      <c r="T30">
        <v>1.1575753443673001E-2</v>
      </c>
      <c r="U30">
        <v>1.55666778664248E-3</v>
      </c>
      <c r="V30">
        <v>0</v>
      </c>
      <c r="W30">
        <v>1.3132421230315499E-2</v>
      </c>
      <c r="X30">
        <v>0</v>
      </c>
      <c r="Y30">
        <v>0</v>
      </c>
      <c r="Z30">
        <v>0</v>
      </c>
      <c r="AA30">
        <v>0</v>
      </c>
      <c r="AB30">
        <v>1.3132421230315499E-2</v>
      </c>
      <c r="AC30">
        <v>4.3460477065118103E-2</v>
      </c>
      <c r="AD30">
        <v>1.58032665143625E-2</v>
      </c>
      <c r="AE30">
        <v>0</v>
      </c>
      <c r="AF30">
        <v>5.92637435794807E-2</v>
      </c>
      <c r="AG30">
        <v>0.448502655866656</v>
      </c>
      <c r="AH30">
        <v>5.3547185400233399E-2</v>
      </c>
      <c r="AI30">
        <v>0</v>
      </c>
      <c r="AJ30">
        <v>0.50204984126689001</v>
      </c>
      <c r="AK30">
        <v>170.35930456984499</v>
      </c>
      <c r="AL30">
        <v>6.1797062883213503</v>
      </c>
      <c r="AM30">
        <v>0</v>
      </c>
      <c r="AN30">
        <v>176.53901085816599</v>
      </c>
      <c r="AO30">
        <v>153.32337411285999</v>
      </c>
      <c r="AP30">
        <v>5.5617356594892096</v>
      </c>
      <c r="AQ30">
        <v>0</v>
      </c>
      <c r="AR30">
        <v>158.88510977235001</v>
      </c>
      <c r="AS30">
        <v>5.1687036101114598E-3</v>
      </c>
      <c r="AT30">
        <v>9.8343374825735598E-5</v>
      </c>
      <c r="AU30">
        <v>0</v>
      </c>
      <c r="AV30">
        <v>5.2670469849372004E-3</v>
      </c>
      <c r="AW30">
        <v>1.82630106665103E-3</v>
      </c>
      <c r="AX30">
        <v>1.98366734189412E-2</v>
      </c>
      <c r="AY30">
        <v>2.6930021470529499E-2</v>
      </c>
      <c r="AZ30">
        <v>4.7552073213025497E-3</v>
      </c>
      <c r="BA30">
        <v>9.0475904839677201E-5</v>
      </c>
      <c r="BB30">
        <v>0</v>
      </c>
      <c r="BC30">
        <v>4.8456832261422203E-3</v>
      </c>
      <c r="BD30">
        <v>4.5657526666275798E-4</v>
      </c>
      <c r="BE30">
        <v>8.5014314652605508E-3</v>
      </c>
      <c r="BF30">
        <v>1.3803689958065499E-2</v>
      </c>
      <c r="BG30">
        <v>1.6253074056591999E-3</v>
      </c>
      <c r="BH30">
        <v>5.8957286897643099E-5</v>
      </c>
      <c r="BI30">
        <v>0</v>
      </c>
      <c r="BJ30">
        <v>1.68426469255684E-3</v>
      </c>
      <c r="BK30">
        <v>0</v>
      </c>
      <c r="BL30">
        <v>15.888510977235001</v>
      </c>
    </row>
    <row r="31" spans="1:64" x14ac:dyDescent="0.25">
      <c r="A31" t="s">
        <v>94</v>
      </c>
      <c r="B31">
        <v>2023</v>
      </c>
      <c r="C31" t="s">
        <v>93</v>
      </c>
      <c r="D31" t="s">
        <v>120</v>
      </c>
      <c r="E31" t="s">
        <v>43</v>
      </c>
      <c r="F31" t="s">
        <v>42</v>
      </c>
      <c r="G31" t="s">
        <v>42</v>
      </c>
      <c r="H31">
        <v>57.282595654836101</v>
      </c>
      <c r="I31">
        <v>3779.76532923076</v>
      </c>
      <c r="J31">
        <v>0</v>
      </c>
      <c r="K31">
        <v>3.33901435442383E-4</v>
      </c>
      <c r="L31">
        <v>1.32542933277739E-5</v>
      </c>
      <c r="M31">
        <v>0</v>
      </c>
      <c r="N31">
        <v>3.4715572877015699E-4</v>
      </c>
      <c r="O31">
        <v>0</v>
      </c>
      <c r="P31">
        <v>0</v>
      </c>
      <c r="Q31">
        <v>0</v>
      </c>
      <c r="R31">
        <v>0</v>
      </c>
      <c r="S31">
        <v>3.4715572877015699E-4</v>
      </c>
      <c r="T31">
        <v>3.8012136724359098E-4</v>
      </c>
      <c r="U31">
        <v>1.50890040197822E-5</v>
      </c>
      <c r="V31">
        <v>0</v>
      </c>
      <c r="W31">
        <v>3.95210371263374E-4</v>
      </c>
      <c r="X31">
        <v>0</v>
      </c>
      <c r="Y31">
        <v>0</v>
      </c>
      <c r="Z31">
        <v>0</v>
      </c>
      <c r="AA31">
        <v>0</v>
      </c>
      <c r="AB31">
        <v>3.95210371263374E-4</v>
      </c>
      <c r="AC31">
        <v>1.45665432727798E-3</v>
      </c>
      <c r="AD31">
        <v>1.5673288903186801E-4</v>
      </c>
      <c r="AE31">
        <v>0</v>
      </c>
      <c r="AF31">
        <v>1.61338721630985E-3</v>
      </c>
      <c r="AG31">
        <v>3.7170945256913999E-3</v>
      </c>
      <c r="AH31">
        <v>2.3679123014841999E-4</v>
      </c>
      <c r="AI31">
        <v>0</v>
      </c>
      <c r="AJ31">
        <v>3.9538857558398203E-3</v>
      </c>
      <c r="AK31">
        <v>4.6089884651180402</v>
      </c>
      <c r="AL31">
        <v>4.7091481742120203E-2</v>
      </c>
      <c r="AM31">
        <v>0</v>
      </c>
      <c r="AN31">
        <v>4.6560799468601601</v>
      </c>
      <c r="AO31">
        <v>4.1480896186062299</v>
      </c>
      <c r="AP31">
        <v>4.2382333567908201E-2</v>
      </c>
      <c r="AQ31">
        <v>0</v>
      </c>
      <c r="AR31">
        <v>4.19047195217414</v>
      </c>
      <c r="AS31">
        <v>1.55592696706464E-4</v>
      </c>
      <c r="AT31">
        <v>5.5653750921559995E-7</v>
      </c>
      <c r="AU31">
        <v>0</v>
      </c>
      <c r="AV31">
        <v>1.5614923421567901E-4</v>
      </c>
      <c r="AW31">
        <v>4.9997736900611199E-5</v>
      </c>
      <c r="AX31">
        <v>5.4305875230213705E-4</v>
      </c>
      <c r="AY31">
        <v>7.4920572341842702E-4</v>
      </c>
      <c r="AZ31">
        <v>1.43145280969947E-4</v>
      </c>
      <c r="BA31">
        <v>5.1201450847860002E-7</v>
      </c>
      <c r="BB31">
        <v>0</v>
      </c>
      <c r="BC31">
        <v>1.4365729547842501E-4</v>
      </c>
      <c r="BD31">
        <v>1.24994342251524E-5</v>
      </c>
      <c r="BE31">
        <v>2.3273946527234399E-4</v>
      </c>
      <c r="BF31">
        <v>3.8889619497592198E-4</v>
      </c>
      <c r="BG31">
        <v>4.3971904580550598E-5</v>
      </c>
      <c r="BH31">
        <v>4.4927475028240001E-7</v>
      </c>
      <c r="BI31">
        <v>0</v>
      </c>
      <c r="BJ31">
        <v>4.4421179330833E-5</v>
      </c>
      <c r="BK31">
        <v>0</v>
      </c>
      <c r="BL31">
        <v>0.41904719521741401</v>
      </c>
    </row>
    <row r="32" spans="1:64" x14ac:dyDescent="0.25">
      <c r="A32" t="s">
        <v>94</v>
      </c>
      <c r="B32">
        <v>2023</v>
      </c>
      <c r="C32" t="s">
        <v>93</v>
      </c>
      <c r="D32" t="s">
        <v>119</v>
      </c>
      <c r="E32" t="s">
        <v>43</v>
      </c>
      <c r="F32" t="s">
        <v>42</v>
      </c>
      <c r="G32" t="s">
        <v>42</v>
      </c>
      <c r="H32">
        <v>181.48819185786101</v>
      </c>
      <c r="I32">
        <v>13193.5298533653</v>
      </c>
      <c r="J32">
        <v>0</v>
      </c>
      <c r="K32">
        <v>1.13223143798058E-3</v>
      </c>
      <c r="L32">
        <v>4.1993518326335699E-5</v>
      </c>
      <c r="M32">
        <v>0</v>
      </c>
      <c r="N32">
        <v>1.1742249563069199E-3</v>
      </c>
      <c r="O32">
        <v>0</v>
      </c>
      <c r="P32">
        <v>0</v>
      </c>
      <c r="Q32">
        <v>0</v>
      </c>
      <c r="R32">
        <v>0</v>
      </c>
      <c r="S32">
        <v>1.1742249563069199E-3</v>
      </c>
      <c r="T32">
        <v>1.2889593052247399E-3</v>
      </c>
      <c r="U32">
        <v>4.7806424013801903E-5</v>
      </c>
      <c r="V32">
        <v>0</v>
      </c>
      <c r="W32">
        <v>1.33676572923854E-3</v>
      </c>
      <c r="X32">
        <v>0</v>
      </c>
      <c r="Y32">
        <v>0</v>
      </c>
      <c r="Z32">
        <v>0</v>
      </c>
      <c r="AA32">
        <v>0</v>
      </c>
      <c r="AB32">
        <v>1.33676572923854E-3</v>
      </c>
      <c r="AC32">
        <v>4.93939123510952E-3</v>
      </c>
      <c r="AD32">
        <v>4.9657611199137601E-4</v>
      </c>
      <c r="AE32">
        <v>0</v>
      </c>
      <c r="AF32">
        <v>5.4359673471009E-3</v>
      </c>
      <c r="AG32">
        <v>1.23773032892515E-2</v>
      </c>
      <c r="AH32">
        <v>7.5022459642691303E-4</v>
      </c>
      <c r="AI32">
        <v>0</v>
      </c>
      <c r="AJ32">
        <v>1.31275278856784E-2</v>
      </c>
      <c r="AK32">
        <v>16.087440591666802</v>
      </c>
      <c r="AL32">
        <v>0.14919973118507501</v>
      </c>
      <c r="AM32">
        <v>0</v>
      </c>
      <c r="AN32">
        <v>16.236640322851901</v>
      </c>
      <c r="AO32">
        <v>14.4786965325001</v>
      </c>
      <c r="AP32">
        <v>0.134279758066567</v>
      </c>
      <c r="AQ32">
        <v>0</v>
      </c>
      <c r="AR32">
        <v>14.612976290566699</v>
      </c>
      <c r="AS32">
        <v>5.2250287118550101E-4</v>
      </c>
      <c r="AT32">
        <v>1.7632753036761E-6</v>
      </c>
      <c r="AU32">
        <v>0</v>
      </c>
      <c r="AV32">
        <v>5.2426614648917703E-4</v>
      </c>
      <c r="AW32">
        <v>1.7452052626059801E-4</v>
      </c>
      <c r="AX32">
        <v>1.8955837827338701E-3</v>
      </c>
      <c r="AY32">
        <v>2.5943704554836499E-3</v>
      </c>
      <c r="AZ32">
        <v>4.80702641490661E-4</v>
      </c>
      <c r="BA32">
        <v>1.6222132793817E-6</v>
      </c>
      <c r="BB32">
        <v>0</v>
      </c>
      <c r="BC32">
        <v>4.8232485477004301E-4</v>
      </c>
      <c r="BD32">
        <v>4.3630131565150498E-5</v>
      </c>
      <c r="BE32">
        <v>8.1239304974308803E-4</v>
      </c>
      <c r="BF32">
        <v>1.33834803607828E-3</v>
      </c>
      <c r="BG32">
        <v>1.5348170384799E-4</v>
      </c>
      <c r="BH32">
        <v>1.4234351838296999E-6</v>
      </c>
      <c r="BI32">
        <v>0</v>
      </c>
      <c r="BJ32">
        <v>1.5490513903181901E-4</v>
      </c>
      <c r="BK32">
        <v>0</v>
      </c>
      <c r="BL32">
        <v>1.4612976290566699</v>
      </c>
    </row>
    <row r="33" spans="1:64" x14ac:dyDescent="0.25">
      <c r="A33" t="s">
        <v>94</v>
      </c>
      <c r="B33">
        <v>2023</v>
      </c>
      <c r="C33" t="s">
        <v>93</v>
      </c>
      <c r="D33" t="s">
        <v>118</v>
      </c>
      <c r="E33" t="s">
        <v>43</v>
      </c>
      <c r="F33" t="s">
        <v>42</v>
      </c>
      <c r="G33" t="s">
        <v>42</v>
      </c>
      <c r="H33">
        <v>32.8413064298705</v>
      </c>
      <c r="I33">
        <v>2167.0182713140998</v>
      </c>
      <c r="J33">
        <v>0</v>
      </c>
      <c r="K33">
        <v>1.9143265478084099E-4</v>
      </c>
      <c r="L33">
        <v>7.5989627165592004E-6</v>
      </c>
      <c r="M33">
        <v>0</v>
      </c>
      <c r="N33">
        <v>1.9903161749739999E-4</v>
      </c>
      <c r="O33">
        <v>0</v>
      </c>
      <c r="P33">
        <v>0</v>
      </c>
      <c r="Q33">
        <v>0</v>
      </c>
      <c r="R33">
        <v>0</v>
      </c>
      <c r="S33">
        <v>1.9903161749739999E-4</v>
      </c>
      <c r="T33">
        <v>2.1793150536760799E-4</v>
      </c>
      <c r="U33">
        <v>8.6508406099677001E-6</v>
      </c>
      <c r="V33">
        <v>0</v>
      </c>
      <c r="W33">
        <v>2.2658234597757601E-4</v>
      </c>
      <c r="X33">
        <v>0</v>
      </c>
      <c r="Y33">
        <v>0</v>
      </c>
      <c r="Z33">
        <v>0</v>
      </c>
      <c r="AA33">
        <v>0</v>
      </c>
      <c r="AB33">
        <v>2.2658234597757601E-4</v>
      </c>
      <c r="AC33">
        <v>8.3513029705720903E-4</v>
      </c>
      <c r="AD33">
        <v>8.9858233159515301E-5</v>
      </c>
      <c r="AE33">
        <v>0</v>
      </c>
      <c r="AF33">
        <v>9.24988530216724E-4</v>
      </c>
      <c r="AG33">
        <v>2.1310877929722298E-3</v>
      </c>
      <c r="AH33">
        <v>1.3575734933641599E-4</v>
      </c>
      <c r="AI33">
        <v>0</v>
      </c>
      <c r="AJ33">
        <v>2.2668451423086401E-3</v>
      </c>
      <c r="AK33">
        <v>2.6424291844116699</v>
      </c>
      <c r="AL33">
        <v>2.69985283391929E-2</v>
      </c>
      <c r="AM33">
        <v>0</v>
      </c>
      <c r="AN33">
        <v>2.6694277127508599</v>
      </c>
      <c r="AO33">
        <v>2.3781862659705002</v>
      </c>
      <c r="AP33">
        <v>2.4298675505273599E-2</v>
      </c>
      <c r="AQ33">
        <v>0</v>
      </c>
      <c r="AR33">
        <v>2.4024849414757701</v>
      </c>
      <c r="AS33">
        <v>8.9204537128109102E-5</v>
      </c>
      <c r="AT33">
        <v>3.1907455782900001E-7</v>
      </c>
      <c r="AU33">
        <v>0</v>
      </c>
      <c r="AV33">
        <v>8.9523611685937894E-5</v>
      </c>
      <c r="AW33">
        <v>2.8664745017391799E-5</v>
      </c>
      <c r="AX33">
        <v>3.11346905463908E-4</v>
      </c>
      <c r="AY33">
        <v>4.2953526216723799E-4</v>
      </c>
      <c r="AZ33">
        <v>8.2068174157860104E-5</v>
      </c>
      <c r="BA33">
        <v>2.9354859320280003E-7</v>
      </c>
      <c r="BB33">
        <v>0</v>
      </c>
      <c r="BC33">
        <v>8.2361722751062903E-5</v>
      </c>
      <c r="BD33">
        <v>7.1661862543484003E-6</v>
      </c>
      <c r="BE33">
        <v>1.3343438805596099E-4</v>
      </c>
      <c r="BF33">
        <v>2.22962297061371E-4</v>
      </c>
      <c r="BG33">
        <v>2.5210009709763E-5</v>
      </c>
      <c r="BH33">
        <v>2.575785817062E-7</v>
      </c>
      <c r="BI33">
        <v>0</v>
      </c>
      <c r="BJ33">
        <v>2.5467588291469299E-5</v>
      </c>
      <c r="BK33">
        <v>0</v>
      </c>
      <c r="BL33">
        <v>0.24024849414757701</v>
      </c>
    </row>
    <row r="34" spans="1:64" x14ac:dyDescent="0.25">
      <c r="A34" t="s">
        <v>94</v>
      </c>
      <c r="B34">
        <v>2023</v>
      </c>
      <c r="C34" t="s">
        <v>93</v>
      </c>
      <c r="D34" t="s">
        <v>117</v>
      </c>
      <c r="E34" t="s">
        <v>43</v>
      </c>
      <c r="F34" t="s">
        <v>42</v>
      </c>
      <c r="G34" t="s">
        <v>42</v>
      </c>
      <c r="H34">
        <v>104.050964417093</v>
      </c>
      <c r="I34">
        <v>7564.1257497435899</v>
      </c>
      <c r="J34">
        <v>0</v>
      </c>
      <c r="K34">
        <v>6.4913189039611302E-4</v>
      </c>
      <c r="L34">
        <v>2.4075759620461899E-5</v>
      </c>
      <c r="M34">
        <v>0</v>
      </c>
      <c r="N34">
        <v>6.7320765001657496E-4</v>
      </c>
      <c r="O34">
        <v>0</v>
      </c>
      <c r="P34">
        <v>0</v>
      </c>
      <c r="Q34">
        <v>0</v>
      </c>
      <c r="R34">
        <v>0</v>
      </c>
      <c r="S34">
        <v>6.7320765001657496E-4</v>
      </c>
      <c r="T34">
        <v>7.3898724445994705E-4</v>
      </c>
      <c r="U34">
        <v>2.7408419650047201E-5</v>
      </c>
      <c r="V34">
        <v>0</v>
      </c>
      <c r="W34">
        <v>7.66395664109994E-4</v>
      </c>
      <c r="X34">
        <v>0</v>
      </c>
      <c r="Y34">
        <v>0</v>
      </c>
      <c r="Z34">
        <v>0</v>
      </c>
      <c r="AA34">
        <v>0</v>
      </c>
      <c r="AB34">
        <v>7.66395664109994E-4</v>
      </c>
      <c r="AC34">
        <v>2.8318559812924101E-3</v>
      </c>
      <c r="AD34">
        <v>2.8469743860614201E-4</v>
      </c>
      <c r="AE34">
        <v>0</v>
      </c>
      <c r="AF34">
        <v>3.1165534198985601E-3</v>
      </c>
      <c r="AG34">
        <v>7.0961660422481504E-3</v>
      </c>
      <c r="AH34">
        <v>4.3011940329859799E-4</v>
      </c>
      <c r="AI34">
        <v>0</v>
      </c>
      <c r="AJ34">
        <v>7.5262854455467503E-3</v>
      </c>
      <c r="AK34">
        <v>9.2232651139874999</v>
      </c>
      <c r="AL34">
        <v>8.5539316699659307E-2</v>
      </c>
      <c r="AM34">
        <v>0</v>
      </c>
      <c r="AN34">
        <v>9.3088044306871591</v>
      </c>
      <c r="AO34">
        <v>8.3009386025887508</v>
      </c>
      <c r="AP34">
        <v>7.6985385029693307E-2</v>
      </c>
      <c r="AQ34">
        <v>0</v>
      </c>
      <c r="AR34">
        <v>8.3779239876184395</v>
      </c>
      <c r="AS34">
        <v>2.99561790224779E-4</v>
      </c>
      <c r="AT34">
        <v>1.0109224958504E-6</v>
      </c>
      <c r="AU34">
        <v>0</v>
      </c>
      <c r="AV34">
        <v>3.0057271272062902E-4</v>
      </c>
      <c r="AW34">
        <v>1.0005625645436099E-4</v>
      </c>
      <c r="AX34">
        <v>1.08677770552178E-3</v>
      </c>
      <c r="AY34">
        <v>1.4874066746967799E-3</v>
      </c>
      <c r="AZ34">
        <v>2.75596847006796E-4</v>
      </c>
      <c r="BA34">
        <v>9.300486961824E-7</v>
      </c>
      <c r="BB34">
        <v>0</v>
      </c>
      <c r="BC34">
        <v>2.7652689570297899E-4</v>
      </c>
      <c r="BD34">
        <v>2.50140641135899E-5</v>
      </c>
      <c r="BE34">
        <v>4.6576187379505202E-4</v>
      </c>
      <c r="BF34">
        <v>7.6730283361162101E-4</v>
      </c>
      <c r="BG34">
        <v>8.7994260906225496E-5</v>
      </c>
      <c r="BH34">
        <v>8.1608506948379997E-7</v>
      </c>
      <c r="BI34">
        <v>0</v>
      </c>
      <c r="BJ34">
        <v>8.8810345975708503E-5</v>
      </c>
      <c r="BK34">
        <v>0</v>
      </c>
      <c r="BL34">
        <v>0.83779239876184497</v>
      </c>
    </row>
    <row r="35" spans="1:64" x14ac:dyDescent="0.25">
      <c r="A35" t="s">
        <v>94</v>
      </c>
      <c r="B35">
        <v>2023</v>
      </c>
      <c r="C35" t="s">
        <v>93</v>
      </c>
      <c r="D35" t="s">
        <v>116</v>
      </c>
      <c r="E35" t="s">
        <v>43</v>
      </c>
      <c r="F35" t="s">
        <v>42</v>
      </c>
      <c r="G35" t="s">
        <v>42</v>
      </c>
      <c r="H35">
        <v>4290.9337902223997</v>
      </c>
      <c r="I35">
        <v>238597.85876528799</v>
      </c>
      <c r="J35">
        <v>0</v>
      </c>
      <c r="K35">
        <v>2.25723732102448E-2</v>
      </c>
      <c r="L35">
        <v>9.9285471364396905E-4</v>
      </c>
      <c r="M35">
        <v>0</v>
      </c>
      <c r="N35">
        <v>2.35652279238888E-2</v>
      </c>
      <c r="O35">
        <v>0</v>
      </c>
      <c r="P35">
        <v>0</v>
      </c>
      <c r="Q35">
        <v>0</v>
      </c>
      <c r="R35">
        <v>0</v>
      </c>
      <c r="S35">
        <v>2.35652279238888E-2</v>
      </c>
      <c r="T35">
        <v>2.5696928661726098E-2</v>
      </c>
      <c r="U35">
        <v>1.1302895141033699E-3</v>
      </c>
      <c r="V35">
        <v>0</v>
      </c>
      <c r="W35">
        <v>2.68272181758295E-2</v>
      </c>
      <c r="X35">
        <v>0</v>
      </c>
      <c r="Y35">
        <v>0</v>
      </c>
      <c r="Z35">
        <v>0</v>
      </c>
      <c r="AA35">
        <v>0</v>
      </c>
      <c r="AB35">
        <v>2.68272181758295E-2</v>
      </c>
      <c r="AC35">
        <v>9.8472607852297001E-2</v>
      </c>
      <c r="AD35">
        <v>1.1740572191219101E-2</v>
      </c>
      <c r="AE35">
        <v>0</v>
      </c>
      <c r="AF35">
        <v>0.110213180043516</v>
      </c>
      <c r="AG35">
        <v>0.26191944799341399</v>
      </c>
      <c r="AH35">
        <v>1.77375951466054E-2</v>
      </c>
      <c r="AI35">
        <v>0</v>
      </c>
      <c r="AJ35">
        <v>0.27965704314001899</v>
      </c>
      <c r="AK35">
        <v>290.96201957120297</v>
      </c>
      <c r="AL35">
        <v>3.5275362076202499</v>
      </c>
      <c r="AM35">
        <v>0</v>
      </c>
      <c r="AN35">
        <v>294.48955577882299</v>
      </c>
      <c r="AO35">
        <v>261.86581761408303</v>
      </c>
      <c r="AP35">
        <v>3.17478258685823</v>
      </c>
      <c r="AQ35">
        <v>0</v>
      </c>
      <c r="AR35">
        <v>265.04060020094101</v>
      </c>
      <c r="AS35">
        <v>1.07501091153547E-2</v>
      </c>
      <c r="AT35">
        <v>4.1689200297578999E-5</v>
      </c>
      <c r="AU35">
        <v>0</v>
      </c>
      <c r="AV35">
        <v>1.0791798315652299E-2</v>
      </c>
      <c r="AW35">
        <v>3.1561094217518E-3</v>
      </c>
      <c r="AX35">
        <v>3.42806085025942E-2</v>
      </c>
      <c r="AY35">
        <v>4.8228516239998298E-2</v>
      </c>
      <c r="AZ35">
        <v>9.8901003861263902E-3</v>
      </c>
      <c r="BA35">
        <v>3.8354064273772501E-5</v>
      </c>
      <c r="BB35">
        <v>0</v>
      </c>
      <c r="BC35">
        <v>9.9284544504001596E-3</v>
      </c>
      <c r="BD35">
        <v>7.8902735543795097E-4</v>
      </c>
      <c r="BE35">
        <v>1.46916893582546E-2</v>
      </c>
      <c r="BF35">
        <v>2.5409171164092699E-2</v>
      </c>
      <c r="BG35">
        <v>2.7759136864799199E-3</v>
      </c>
      <c r="BH35">
        <v>3.3654344483577399E-5</v>
      </c>
      <c r="BI35">
        <v>0</v>
      </c>
      <c r="BJ35">
        <v>2.8095680309634902E-3</v>
      </c>
      <c r="BK35">
        <v>0</v>
      </c>
      <c r="BL35">
        <v>26.504060020094101</v>
      </c>
    </row>
    <row r="36" spans="1:64" x14ac:dyDescent="0.25">
      <c r="A36" t="s">
        <v>94</v>
      </c>
      <c r="B36">
        <v>2023</v>
      </c>
      <c r="C36" t="s">
        <v>93</v>
      </c>
      <c r="D36" t="s">
        <v>115</v>
      </c>
      <c r="E36" t="s">
        <v>43</v>
      </c>
      <c r="F36" t="s">
        <v>42</v>
      </c>
      <c r="G36" t="s">
        <v>42</v>
      </c>
      <c r="H36">
        <v>10024.4890235289</v>
      </c>
      <c r="I36">
        <v>682416.80774939095</v>
      </c>
      <c r="J36">
        <v>0</v>
      </c>
      <c r="K36">
        <v>6.0738888817980403E-2</v>
      </c>
      <c r="L36">
        <v>2.3195093808163901E-3</v>
      </c>
      <c r="M36">
        <v>0</v>
      </c>
      <c r="N36">
        <v>6.30583981987968E-2</v>
      </c>
      <c r="O36">
        <v>0</v>
      </c>
      <c r="P36">
        <v>0</v>
      </c>
      <c r="Q36">
        <v>0</v>
      </c>
      <c r="R36">
        <v>0</v>
      </c>
      <c r="S36">
        <v>6.30583981987968E-2</v>
      </c>
      <c r="T36">
        <v>6.9146601396780097E-2</v>
      </c>
      <c r="U36">
        <v>2.6405848660162601E-3</v>
      </c>
      <c r="V36">
        <v>0</v>
      </c>
      <c r="W36">
        <v>7.1787186262796301E-2</v>
      </c>
      <c r="X36">
        <v>0</v>
      </c>
      <c r="Y36">
        <v>0</v>
      </c>
      <c r="Z36">
        <v>0</v>
      </c>
      <c r="AA36">
        <v>0</v>
      </c>
      <c r="AB36">
        <v>7.1787186262796301E-2</v>
      </c>
      <c r="AC36">
        <v>0.26497509695802002</v>
      </c>
      <c r="AD36">
        <v>2.7428350754096598E-2</v>
      </c>
      <c r="AE36">
        <v>0</v>
      </c>
      <c r="AF36">
        <v>0.29240344771211702</v>
      </c>
      <c r="AG36">
        <v>0.67888151320155299</v>
      </c>
      <c r="AH36">
        <v>4.1438609063629901E-2</v>
      </c>
      <c r="AI36">
        <v>0</v>
      </c>
      <c r="AJ36">
        <v>0.72032012226518305</v>
      </c>
      <c r="AK36">
        <v>832.15508816174497</v>
      </c>
      <c r="AL36">
        <v>8.2410379004140193</v>
      </c>
      <c r="AM36">
        <v>0</v>
      </c>
      <c r="AN36">
        <v>840.39612606215803</v>
      </c>
      <c r="AO36">
        <v>748.93957934557102</v>
      </c>
      <c r="AP36">
        <v>7.4169341103726101</v>
      </c>
      <c r="AQ36">
        <v>0</v>
      </c>
      <c r="AR36">
        <v>756.35651345594295</v>
      </c>
      <c r="AS36">
        <v>2.8362648380914901E-2</v>
      </c>
      <c r="AT36">
        <v>9.7394402061168697E-5</v>
      </c>
      <c r="AU36">
        <v>0</v>
      </c>
      <c r="AV36">
        <v>2.8460042782976099E-2</v>
      </c>
      <c r="AW36">
        <v>9.0268291913648095E-3</v>
      </c>
      <c r="AX36">
        <v>9.8046409733540701E-2</v>
      </c>
      <c r="AY36">
        <v>0.13553328170788101</v>
      </c>
      <c r="AZ36">
        <v>2.6093636510441699E-2</v>
      </c>
      <c r="BA36">
        <v>8.9602849896274804E-5</v>
      </c>
      <c r="BB36">
        <v>0</v>
      </c>
      <c r="BC36">
        <v>2.6183239360338E-2</v>
      </c>
      <c r="BD36">
        <v>2.2567072978412002E-3</v>
      </c>
      <c r="BE36">
        <v>4.2019889885803102E-2</v>
      </c>
      <c r="BF36">
        <v>7.0459836543982399E-2</v>
      </c>
      <c r="BG36">
        <v>7.9391485593424509E-3</v>
      </c>
      <c r="BH36">
        <v>7.8623354114301896E-5</v>
      </c>
      <c r="BI36">
        <v>0</v>
      </c>
      <c r="BJ36">
        <v>8.0177719134567494E-3</v>
      </c>
      <c r="BK36">
        <v>0</v>
      </c>
      <c r="BL36">
        <v>75.635651345594297</v>
      </c>
    </row>
    <row r="37" spans="1:64" x14ac:dyDescent="0.25">
      <c r="A37" t="s">
        <v>94</v>
      </c>
      <c r="B37">
        <v>2023</v>
      </c>
      <c r="C37" t="s">
        <v>93</v>
      </c>
      <c r="D37" t="s">
        <v>114</v>
      </c>
      <c r="E37" t="s">
        <v>43</v>
      </c>
      <c r="F37" t="s">
        <v>42</v>
      </c>
      <c r="G37" t="s">
        <v>42</v>
      </c>
      <c r="H37">
        <v>19087.855246886</v>
      </c>
      <c r="I37">
        <v>1090317.0973151601</v>
      </c>
      <c r="J37">
        <v>0</v>
      </c>
      <c r="K37">
        <v>0.102312514121217</v>
      </c>
      <c r="L37">
        <v>4.4166300347976799E-3</v>
      </c>
      <c r="M37">
        <v>0</v>
      </c>
      <c r="N37">
        <v>0.10672914415601401</v>
      </c>
      <c r="O37">
        <v>0</v>
      </c>
      <c r="P37">
        <v>0</v>
      </c>
      <c r="Q37">
        <v>0</v>
      </c>
      <c r="R37">
        <v>0</v>
      </c>
      <c r="S37">
        <v>0.10672914415601401</v>
      </c>
      <c r="T37">
        <v>0.116475009166581</v>
      </c>
      <c r="U37">
        <v>5.0279970950472402E-3</v>
      </c>
      <c r="V37">
        <v>0</v>
      </c>
      <c r="W37">
        <v>0.12150300626162799</v>
      </c>
      <c r="X37">
        <v>0</v>
      </c>
      <c r="Y37">
        <v>0</v>
      </c>
      <c r="Z37">
        <v>0</v>
      </c>
      <c r="AA37">
        <v>0</v>
      </c>
      <c r="AB37">
        <v>0.12150300626162799</v>
      </c>
      <c r="AC37">
        <v>0.44634119716169302</v>
      </c>
      <c r="AD37">
        <v>5.2226940208739803E-2</v>
      </c>
      <c r="AE37">
        <v>0</v>
      </c>
      <c r="AF37">
        <v>0.49856813737043298</v>
      </c>
      <c r="AG37">
        <v>1.18076612618418</v>
      </c>
      <c r="AH37">
        <v>7.8904188491038099E-2</v>
      </c>
      <c r="AI37">
        <v>0</v>
      </c>
      <c r="AJ37">
        <v>1.2596703146752199</v>
      </c>
      <c r="AK37">
        <v>1329.62869363455</v>
      </c>
      <c r="AL37">
        <v>15.691945809705601</v>
      </c>
      <c r="AM37">
        <v>0</v>
      </c>
      <c r="AN37">
        <v>1345.32063944425</v>
      </c>
      <c r="AO37">
        <v>1196.6658242710901</v>
      </c>
      <c r="AP37">
        <v>14.122751228735</v>
      </c>
      <c r="AQ37">
        <v>0</v>
      </c>
      <c r="AR37">
        <v>1210.7885754998299</v>
      </c>
      <c r="AS37">
        <v>4.8586405348894503E-2</v>
      </c>
      <c r="AT37">
        <v>1.8545087375896601E-4</v>
      </c>
      <c r="AU37">
        <v>0</v>
      </c>
      <c r="AV37">
        <v>4.8771856222653502E-2</v>
      </c>
      <c r="AW37">
        <v>1.4422426426376899E-2</v>
      </c>
      <c r="AX37">
        <v>0.156651588367831</v>
      </c>
      <c r="AY37">
        <v>0.21984587101686101</v>
      </c>
      <c r="AZ37">
        <v>4.4699492920982901E-2</v>
      </c>
      <c r="BA37">
        <v>1.7061480385824901E-4</v>
      </c>
      <c r="BB37">
        <v>0</v>
      </c>
      <c r="BC37">
        <v>4.48701077248412E-2</v>
      </c>
      <c r="BD37">
        <v>3.60560660659424E-3</v>
      </c>
      <c r="BE37">
        <v>6.71363950147848E-2</v>
      </c>
      <c r="BF37">
        <v>0.11561210934622</v>
      </c>
      <c r="BG37">
        <v>1.2685279315960101E-2</v>
      </c>
      <c r="BH37">
        <v>1.4970849874103E-4</v>
      </c>
      <c r="BI37">
        <v>0</v>
      </c>
      <c r="BJ37">
        <v>1.2834987814701101E-2</v>
      </c>
      <c r="BK37">
        <v>0</v>
      </c>
      <c r="BL37">
        <v>121.078857549983</v>
      </c>
    </row>
    <row r="38" spans="1:64" x14ac:dyDescent="0.25">
      <c r="A38" t="s">
        <v>94</v>
      </c>
      <c r="B38">
        <v>2023</v>
      </c>
      <c r="C38" t="s">
        <v>93</v>
      </c>
      <c r="D38" t="s">
        <v>113</v>
      </c>
      <c r="E38" t="s">
        <v>43</v>
      </c>
      <c r="F38" t="s">
        <v>42</v>
      </c>
      <c r="G38" t="s">
        <v>42</v>
      </c>
      <c r="H38">
        <v>46965.050075070802</v>
      </c>
      <c r="I38">
        <v>3226023.9412943199</v>
      </c>
      <c r="J38">
        <v>0</v>
      </c>
      <c r="K38">
        <v>0.28756979063656701</v>
      </c>
      <c r="L38">
        <v>1.0866975260679101E-2</v>
      </c>
      <c r="M38">
        <v>0</v>
      </c>
      <c r="N38">
        <v>0.29843676589724699</v>
      </c>
      <c r="O38">
        <v>0</v>
      </c>
      <c r="P38">
        <v>0</v>
      </c>
      <c r="Q38">
        <v>0</v>
      </c>
      <c r="R38">
        <v>0</v>
      </c>
      <c r="S38">
        <v>0.29843676589724699</v>
      </c>
      <c r="T38">
        <v>0.32737631645668003</v>
      </c>
      <c r="U38">
        <v>1.2371224126122101E-2</v>
      </c>
      <c r="V38">
        <v>0</v>
      </c>
      <c r="W38">
        <v>0.33974754058280199</v>
      </c>
      <c r="X38">
        <v>0</v>
      </c>
      <c r="Y38">
        <v>0</v>
      </c>
      <c r="Z38">
        <v>0</v>
      </c>
      <c r="AA38">
        <v>0</v>
      </c>
      <c r="AB38">
        <v>0.33974754058280199</v>
      </c>
      <c r="AC38">
        <v>1.25453123425539</v>
      </c>
      <c r="AD38">
        <v>0.12850269610942</v>
      </c>
      <c r="AE38">
        <v>0</v>
      </c>
      <c r="AF38">
        <v>1.38303393036481</v>
      </c>
      <c r="AG38">
        <v>3.2167619392242202</v>
      </c>
      <c r="AH38">
        <v>0.19414120212479</v>
      </c>
      <c r="AI38">
        <v>0</v>
      </c>
      <c r="AJ38">
        <v>3.4109031413490101</v>
      </c>
      <c r="AK38">
        <v>3933.9114814649402</v>
      </c>
      <c r="AL38">
        <v>38.609524810198401</v>
      </c>
      <c r="AM38">
        <v>0</v>
      </c>
      <c r="AN38">
        <v>3972.5210062751398</v>
      </c>
      <c r="AO38">
        <v>3540.52033331845</v>
      </c>
      <c r="AP38">
        <v>34.7485723291786</v>
      </c>
      <c r="AQ38">
        <v>0</v>
      </c>
      <c r="AR38">
        <v>3575.2689056476302</v>
      </c>
      <c r="AS38">
        <v>0.13434186828700301</v>
      </c>
      <c r="AT38">
        <v>4.5629587294656302E-4</v>
      </c>
      <c r="AU38">
        <v>0</v>
      </c>
      <c r="AV38">
        <v>0.134798164159949</v>
      </c>
      <c r="AW38">
        <v>4.2672992157619299E-2</v>
      </c>
      <c r="AX38">
        <v>0.463499816485342</v>
      </c>
      <c r="AY38">
        <v>0.64097097280291104</v>
      </c>
      <c r="AZ38">
        <v>0.123594518824042</v>
      </c>
      <c r="BA38">
        <v>4.1979220311083799E-4</v>
      </c>
      <c r="BB38">
        <v>0</v>
      </c>
      <c r="BC38">
        <v>0.124014311027153</v>
      </c>
      <c r="BD38">
        <v>1.0668248039404801E-2</v>
      </c>
      <c r="BE38">
        <v>0.198642778493718</v>
      </c>
      <c r="BF38">
        <v>0.33332533756027599</v>
      </c>
      <c r="BG38">
        <v>3.7531354569549501E-2</v>
      </c>
      <c r="BH38">
        <v>3.6835291598217603E-4</v>
      </c>
      <c r="BI38">
        <v>0</v>
      </c>
      <c r="BJ38">
        <v>3.7899707485531703E-2</v>
      </c>
      <c r="BK38">
        <v>0</v>
      </c>
      <c r="BL38">
        <v>357.52689056476299</v>
      </c>
    </row>
    <row r="39" spans="1:64" x14ac:dyDescent="0.25">
      <c r="A39" t="s">
        <v>94</v>
      </c>
      <c r="B39">
        <v>2023</v>
      </c>
      <c r="C39" t="s">
        <v>93</v>
      </c>
      <c r="D39" t="s">
        <v>112</v>
      </c>
      <c r="E39" t="s">
        <v>43</v>
      </c>
      <c r="F39" t="s">
        <v>42</v>
      </c>
      <c r="G39" t="s">
        <v>42</v>
      </c>
      <c r="H39">
        <v>1200.4764917297</v>
      </c>
      <c r="I39">
        <v>24194.9995797435</v>
      </c>
      <c r="J39">
        <v>0</v>
      </c>
      <c r="K39">
        <v>1.7445964191522599E-3</v>
      </c>
      <c r="L39">
        <v>2.7777141333398001E-4</v>
      </c>
      <c r="M39">
        <v>0</v>
      </c>
      <c r="N39">
        <v>2.0223678324862398E-3</v>
      </c>
      <c r="O39">
        <v>0</v>
      </c>
      <c r="P39">
        <v>0</v>
      </c>
      <c r="Q39">
        <v>0</v>
      </c>
      <c r="R39">
        <v>0</v>
      </c>
      <c r="S39">
        <v>2.0223678324862398E-3</v>
      </c>
      <c r="T39">
        <v>1.98609022227718E-3</v>
      </c>
      <c r="U39">
        <v>3.1622160976279098E-4</v>
      </c>
      <c r="V39">
        <v>0</v>
      </c>
      <c r="W39">
        <v>2.3023118320399699E-3</v>
      </c>
      <c r="X39">
        <v>0</v>
      </c>
      <c r="Y39">
        <v>0</v>
      </c>
      <c r="Z39">
        <v>0</v>
      </c>
      <c r="AA39">
        <v>0</v>
      </c>
      <c r="AB39">
        <v>2.3023118320399699E-3</v>
      </c>
      <c r="AC39">
        <v>7.6108505491895096E-3</v>
      </c>
      <c r="AD39">
        <v>3.2846652043735098E-3</v>
      </c>
      <c r="AE39">
        <v>0</v>
      </c>
      <c r="AF39">
        <v>1.0895515753563E-2</v>
      </c>
      <c r="AG39">
        <v>1.6765094860565499E-2</v>
      </c>
      <c r="AH39">
        <v>4.96245503527451E-3</v>
      </c>
      <c r="AI39">
        <v>0</v>
      </c>
      <c r="AJ39">
        <v>2.1727549895840002E-2</v>
      </c>
      <c r="AK39">
        <v>29.5058215333333</v>
      </c>
      <c r="AL39">
        <v>0.98690040396870504</v>
      </c>
      <c r="AM39">
        <v>0</v>
      </c>
      <c r="AN39">
        <v>30.492721937302001</v>
      </c>
      <c r="AO39">
        <v>26.55523938</v>
      </c>
      <c r="AP39">
        <v>0.88821036357183403</v>
      </c>
      <c r="AQ39">
        <v>0</v>
      </c>
      <c r="AR39">
        <v>27.443449743571801</v>
      </c>
      <c r="AS39">
        <v>7.4995084718099201E-4</v>
      </c>
      <c r="AT39">
        <v>1.1663406466511901E-5</v>
      </c>
      <c r="AU39">
        <v>0</v>
      </c>
      <c r="AV39">
        <v>7.6161425364750402E-4</v>
      </c>
      <c r="AW39">
        <v>3.20045060454746E-4</v>
      </c>
      <c r="AX39">
        <v>3.4762227649726301E-3</v>
      </c>
      <c r="AY39">
        <v>4.5578820790748804E-3</v>
      </c>
      <c r="AZ39">
        <v>6.8995477940651199E-4</v>
      </c>
      <c r="BA39">
        <v>1.0730333949190701E-5</v>
      </c>
      <c r="BB39">
        <v>0</v>
      </c>
      <c r="BC39">
        <v>7.0068511335570302E-4</v>
      </c>
      <c r="BD39">
        <v>8.0011265113686799E-5</v>
      </c>
      <c r="BE39">
        <v>1.4898097564168399E-3</v>
      </c>
      <c r="BF39">
        <v>2.27050613488623E-3</v>
      </c>
      <c r="BG39">
        <v>2.81499330895214E-4</v>
      </c>
      <c r="BH39">
        <v>9.4154912129309E-6</v>
      </c>
      <c r="BI39">
        <v>0</v>
      </c>
      <c r="BJ39">
        <v>2.9091482210814499E-4</v>
      </c>
      <c r="BK39">
        <v>0</v>
      </c>
      <c r="BL39">
        <v>2.7443449743571802</v>
      </c>
    </row>
    <row r="40" spans="1:64" x14ac:dyDescent="0.25">
      <c r="A40" t="s">
        <v>94</v>
      </c>
      <c r="B40">
        <v>2023</v>
      </c>
      <c r="C40" t="s">
        <v>93</v>
      </c>
      <c r="D40" t="s">
        <v>111</v>
      </c>
      <c r="E40" t="s">
        <v>49</v>
      </c>
      <c r="F40" t="s">
        <v>42</v>
      </c>
      <c r="G40" t="s">
        <v>42</v>
      </c>
      <c r="H40">
        <v>26016.653102</v>
      </c>
      <c r="I40">
        <v>1241594.7486711</v>
      </c>
      <c r="J40">
        <v>520541.180289999</v>
      </c>
      <c r="K40">
        <v>7.7280915939875003E-2</v>
      </c>
      <c r="L40">
        <v>3.01008599496E-2</v>
      </c>
      <c r="M40">
        <v>0.39479843517999902</v>
      </c>
      <c r="N40">
        <v>0.50218021106947497</v>
      </c>
      <c r="O40">
        <v>1.1617820001400001E-3</v>
      </c>
      <c r="P40">
        <v>4.3891035740000001E-2</v>
      </c>
      <c r="Q40">
        <v>0.22321900807100001</v>
      </c>
      <c r="R40">
        <v>7.7914305449999896E-4</v>
      </c>
      <c r="S40">
        <v>0.77123117993511503</v>
      </c>
      <c r="T40">
        <v>9.8035801712953202E-2</v>
      </c>
      <c r="U40">
        <v>3.1805151516799898E-2</v>
      </c>
      <c r="V40">
        <v>0.42152298150999901</v>
      </c>
      <c r="W40">
        <v>0.55136393473975298</v>
      </c>
      <c r="X40">
        <v>1.1617820001400001E-3</v>
      </c>
      <c r="Y40">
        <v>4.3891035740000001E-2</v>
      </c>
      <c r="Z40">
        <v>0.22321900807100001</v>
      </c>
      <c r="AA40">
        <v>7.7914305449999896E-4</v>
      </c>
      <c r="AB40">
        <v>0.82041490360539304</v>
      </c>
      <c r="AC40">
        <v>1.5595531101820199</v>
      </c>
      <c r="AD40">
        <v>0.34583279911999898</v>
      </c>
      <c r="AE40">
        <v>6.6906497465999903</v>
      </c>
      <c r="AF40">
        <v>8.5960356559020106</v>
      </c>
      <c r="AG40">
        <v>0.61270703783370395</v>
      </c>
      <c r="AH40">
        <v>1.9937460968899902E-3</v>
      </c>
      <c r="AI40">
        <v>0.77647145933999995</v>
      </c>
      <c r="AJ40">
        <v>1.39117224327059</v>
      </c>
      <c r="AK40">
        <v>824.41746026594603</v>
      </c>
      <c r="AL40">
        <v>7.2981466422199901</v>
      </c>
      <c r="AM40">
        <v>31.445075515399999</v>
      </c>
      <c r="AN40">
        <v>863.16068242356596</v>
      </c>
      <c r="AO40">
        <v>741.97571423935096</v>
      </c>
      <c r="AP40">
        <v>6.5683319779979996</v>
      </c>
      <c r="AQ40">
        <v>28.300567963860001</v>
      </c>
      <c r="AR40">
        <v>776.84461418120998</v>
      </c>
      <c r="AS40">
        <v>5.2917086131287598E-4</v>
      </c>
      <c r="AT40">
        <v>0</v>
      </c>
      <c r="AU40">
        <v>5.6471889049100003E-4</v>
      </c>
      <c r="AV40">
        <v>1.09388975180387E-3</v>
      </c>
      <c r="AW40">
        <v>1.0948991954339999E-2</v>
      </c>
      <c r="AX40">
        <v>5.0296938498249899E-2</v>
      </c>
      <c r="AY40">
        <v>6.2339820204393902E-2</v>
      </c>
      <c r="AZ40">
        <v>4.9098322880020801E-4</v>
      </c>
      <c r="BA40">
        <v>0</v>
      </c>
      <c r="BB40">
        <v>5.2396596301199896E-4</v>
      </c>
      <c r="BC40">
        <v>1.0149491918122E-3</v>
      </c>
      <c r="BD40">
        <v>2.7372479844569998E-3</v>
      </c>
      <c r="BE40">
        <v>2.1555828901639901E-2</v>
      </c>
      <c r="BF40">
        <v>2.5308026077909201E-2</v>
      </c>
      <c r="BG40">
        <v>8.2564865361799897E-3</v>
      </c>
      <c r="BH40">
        <v>7.92236194659E-5</v>
      </c>
      <c r="BI40">
        <v>4.3136730876699899E-4</v>
      </c>
      <c r="BJ40">
        <v>8.7670774644128899E-3</v>
      </c>
      <c r="BK40">
        <v>93.513619960400007</v>
      </c>
      <c r="BL40">
        <v>0</v>
      </c>
    </row>
    <row r="41" spans="1:64" x14ac:dyDescent="0.25">
      <c r="A41" t="s">
        <v>94</v>
      </c>
      <c r="B41">
        <v>2023</v>
      </c>
      <c r="C41" t="s">
        <v>93</v>
      </c>
      <c r="D41" t="s">
        <v>110</v>
      </c>
      <c r="E41" t="s">
        <v>43</v>
      </c>
      <c r="F41" t="s">
        <v>42</v>
      </c>
      <c r="G41" t="s">
        <v>42</v>
      </c>
      <c r="H41">
        <v>260.58423779449998</v>
      </c>
      <c r="I41">
        <v>17792.0578310897</v>
      </c>
      <c r="J41">
        <v>0</v>
      </c>
      <c r="K41">
        <v>3.64949603024089E-3</v>
      </c>
      <c r="L41">
        <v>1.68625271598059E-3</v>
      </c>
      <c r="M41">
        <v>0</v>
      </c>
      <c r="N41">
        <v>5.33574874622148E-3</v>
      </c>
      <c r="O41">
        <v>0</v>
      </c>
      <c r="P41">
        <v>0</v>
      </c>
      <c r="Q41">
        <v>0</v>
      </c>
      <c r="R41">
        <v>0</v>
      </c>
      <c r="S41">
        <v>5.33574874622148E-3</v>
      </c>
      <c r="T41">
        <v>4.1546734260883497E-3</v>
      </c>
      <c r="U41">
        <v>1.9196703574140999E-3</v>
      </c>
      <c r="V41">
        <v>0</v>
      </c>
      <c r="W41">
        <v>6.0743437835024602E-3</v>
      </c>
      <c r="X41">
        <v>0</v>
      </c>
      <c r="Y41">
        <v>0</v>
      </c>
      <c r="Z41">
        <v>0</v>
      </c>
      <c r="AA41">
        <v>0</v>
      </c>
      <c r="AB41">
        <v>6.0743437835024602E-3</v>
      </c>
      <c r="AC41">
        <v>1.91061583529601E-2</v>
      </c>
      <c r="AD41">
        <v>9.5132107293902993E-3</v>
      </c>
      <c r="AE41">
        <v>0</v>
      </c>
      <c r="AF41">
        <v>2.8619369082350399E-2</v>
      </c>
      <c r="AG41">
        <v>3.6786260594722897E-2</v>
      </c>
      <c r="AH41">
        <v>8.7572680501028892E-3</v>
      </c>
      <c r="AI41">
        <v>0</v>
      </c>
      <c r="AJ41">
        <v>4.5543528644825797E-2</v>
      </c>
      <c r="AK41">
        <v>33.166103377973101</v>
      </c>
      <c r="AL41">
        <v>1.6040519355270899</v>
      </c>
      <c r="AM41">
        <v>0</v>
      </c>
      <c r="AN41">
        <v>34.770155313500197</v>
      </c>
      <c r="AO41">
        <v>29.849493040175801</v>
      </c>
      <c r="AP41">
        <v>1.4436467419743799</v>
      </c>
      <c r="AQ41">
        <v>0</v>
      </c>
      <c r="AR41">
        <v>31.293139782150199</v>
      </c>
      <c r="AS41">
        <v>1.5209692182091899E-3</v>
      </c>
      <c r="AT41">
        <v>2.4568251771548599E-5</v>
      </c>
      <c r="AU41">
        <v>0</v>
      </c>
      <c r="AV41">
        <v>1.5455374699807399E-3</v>
      </c>
      <c r="AW41">
        <v>7.0604591730591805E-4</v>
      </c>
      <c r="AX41">
        <v>1.2108687481796399E-3</v>
      </c>
      <c r="AY41">
        <v>3.46245213546631E-3</v>
      </c>
      <c r="AZ41">
        <v>1.39929168075246E-3</v>
      </c>
      <c r="BA41">
        <v>2.2602791629824699E-5</v>
      </c>
      <c r="BB41">
        <v>0</v>
      </c>
      <c r="BC41">
        <v>1.4218944723822799E-3</v>
      </c>
      <c r="BD41">
        <v>1.76511479326479E-4</v>
      </c>
      <c r="BE41">
        <v>5.1894374921984904E-4</v>
      </c>
      <c r="BF41">
        <v>2.11734970092861E-3</v>
      </c>
      <c r="BG41">
        <v>3.1642013081227397E-4</v>
      </c>
      <c r="BH41">
        <v>1.5303405331789599E-5</v>
      </c>
      <c r="BI41">
        <v>0</v>
      </c>
      <c r="BJ41">
        <v>3.3172353614406298E-4</v>
      </c>
      <c r="BK41">
        <v>0</v>
      </c>
      <c r="BL41">
        <v>3.1293139782150199</v>
      </c>
    </row>
    <row r="42" spans="1:64" x14ac:dyDescent="0.25">
      <c r="A42" t="s">
        <v>94</v>
      </c>
      <c r="B42">
        <v>2023</v>
      </c>
      <c r="C42" t="s">
        <v>93</v>
      </c>
      <c r="D42" t="s">
        <v>109</v>
      </c>
      <c r="E42" t="s">
        <v>43</v>
      </c>
      <c r="F42" t="s">
        <v>42</v>
      </c>
      <c r="G42" t="s">
        <v>42</v>
      </c>
      <c r="H42">
        <v>8223.1295390027099</v>
      </c>
      <c r="I42">
        <v>2026644.53239766</v>
      </c>
      <c r="J42">
        <v>0</v>
      </c>
      <c r="K42">
        <v>0.42843586917429999</v>
      </c>
      <c r="L42">
        <v>0.29539085603006399</v>
      </c>
      <c r="M42">
        <v>0</v>
      </c>
      <c r="N42">
        <v>0.72382672520436497</v>
      </c>
      <c r="O42">
        <v>0</v>
      </c>
      <c r="P42">
        <v>0</v>
      </c>
      <c r="Q42">
        <v>0</v>
      </c>
      <c r="R42">
        <v>0</v>
      </c>
      <c r="S42">
        <v>0.72382672520436497</v>
      </c>
      <c r="T42">
        <v>0.48774162396445703</v>
      </c>
      <c r="U42">
        <v>0.336280004057599</v>
      </c>
      <c r="V42">
        <v>0</v>
      </c>
      <c r="W42">
        <v>0.82402162802205603</v>
      </c>
      <c r="X42">
        <v>0</v>
      </c>
      <c r="Y42">
        <v>0</v>
      </c>
      <c r="Z42">
        <v>0</v>
      </c>
      <c r="AA42">
        <v>0</v>
      </c>
      <c r="AB42">
        <v>0.82402162802205603</v>
      </c>
      <c r="AC42">
        <v>2.24812524266282</v>
      </c>
      <c r="AD42">
        <v>1.6664853579285901</v>
      </c>
      <c r="AE42">
        <v>0</v>
      </c>
      <c r="AF42">
        <v>3.9146106005914199</v>
      </c>
      <c r="AG42">
        <v>4.4735785940077104</v>
      </c>
      <c r="AH42">
        <v>1.5340624102718301</v>
      </c>
      <c r="AI42">
        <v>0</v>
      </c>
      <c r="AJ42">
        <v>6.0076410042795496</v>
      </c>
      <c r="AK42">
        <v>3775.4268228025398</v>
      </c>
      <c r="AL42">
        <v>280.99125941302901</v>
      </c>
      <c r="AM42">
        <v>0</v>
      </c>
      <c r="AN42">
        <v>4056.4180822155699</v>
      </c>
      <c r="AO42">
        <v>3397.8841405222902</v>
      </c>
      <c r="AP42">
        <v>252.892133471726</v>
      </c>
      <c r="AQ42">
        <v>0</v>
      </c>
      <c r="AR42">
        <v>3650.7762739940199</v>
      </c>
      <c r="AS42">
        <v>0.18348219252360701</v>
      </c>
      <c r="AT42">
        <v>4.3037658905946199E-3</v>
      </c>
      <c r="AU42">
        <v>0</v>
      </c>
      <c r="AV42">
        <v>0.18778595841420201</v>
      </c>
      <c r="AW42">
        <v>8.0423754886260204E-2</v>
      </c>
      <c r="AX42">
        <v>0.13792673962993601</v>
      </c>
      <c r="AY42">
        <v>0.40613645293039902</v>
      </c>
      <c r="AZ42">
        <v>0.16880361712171901</v>
      </c>
      <c r="BA42">
        <v>3.95946461934706E-3</v>
      </c>
      <c r="BB42">
        <v>0</v>
      </c>
      <c r="BC42">
        <v>0.172763081741066</v>
      </c>
      <c r="BD42">
        <v>2.0105938721564999E-2</v>
      </c>
      <c r="BE42">
        <v>5.9111459841401301E-2</v>
      </c>
      <c r="BF42">
        <v>0.25198048030403197</v>
      </c>
      <c r="BG42">
        <v>3.6019336837041303E-2</v>
      </c>
      <c r="BH42">
        <v>2.6807879734109898E-3</v>
      </c>
      <c r="BI42">
        <v>0</v>
      </c>
      <c r="BJ42">
        <v>3.8700124810452298E-2</v>
      </c>
      <c r="BK42">
        <v>0</v>
      </c>
      <c r="BL42">
        <v>365.07762739940199</v>
      </c>
    </row>
    <row r="43" spans="1:64" x14ac:dyDescent="0.25">
      <c r="A43" t="s">
        <v>94</v>
      </c>
      <c r="B43">
        <v>2023</v>
      </c>
      <c r="C43" t="s">
        <v>93</v>
      </c>
      <c r="D43" t="s">
        <v>108</v>
      </c>
      <c r="E43" t="s">
        <v>43</v>
      </c>
      <c r="F43" t="s">
        <v>42</v>
      </c>
      <c r="G43" t="s">
        <v>42</v>
      </c>
      <c r="H43">
        <v>720.75380426071104</v>
      </c>
      <c r="I43">
        <v>177235.90964772401</v>
      </c>
      <c r="J43">
        <v>0</v>
      </c>
      <c r="K43">
        <v>3.7529365284805098E-2</v>
      </c>
      <c r="L43">
        <v>2.5890882810210201E-2</v>
      </c>
      <c r="M43">
        <v>0</v>
      </c>
      <c r="N43">
        <v>6.34202480950153E-2</v>
      </c>
      <c r="O43">
        <v>0</v>
      </c>
      <c r="P43">
        <v>0</v>
      </c>
      <c r="Q43">
        <v>0</v>
      </c>
      <c r="R43">
        <v>0</v>
      </c>
      <c r="S43">
        <v>6.34202480950153E-2</v>
      </c>
      <c r="T43">
        <v>4.2724325593101298E-2</v>
      </c>
      <c r="U43">
        <v>2.9474799232059399E-2</v>
      </c>
      <c r="V43">
        <v>0</v>
      </c>
      <c r="W43">
        <v>7.2199124825160804E-2</v>
      </c>
      <c r="X43">
        <v>0</v>
      </c>
      <c r="Y43">
        <v>0</v>
      </c>
      <c r="Z43">
        <v>0</v>
      </c>
      <c r="AA43">
        <v>0</v>
      </c>
      <c r="AB43">
        <v>7.2199124825160804E-2</v>
      </c>
      <c r="AC43">
        <v>0.19693141479788001</v>
      </c>
      <c r="AD43">
        <v>0.146066732352301</v>
      </c>
      <c r="AE43">
        <v>0</v>
      </c>
      <c r="AF43">
        <v>0.34299814715018201</v>
      </c>
      <c r="AG43">
        <v>0.392231853328117</v>
      </c>
      <c r="AH43">
        <v>0.134459917350503</v>
      </c>
      <c r="AI43">
        <v>0</v>
      </c>
      <c r="AJ43">
        <v>0.52669177067862005</v>
      </c>
      <c r="AK43">
        <v>330.17135307237498</v>
      </c>
      <c r="AL43">
        <v>24.628764295316099</v>
      </c>
      <c r="AM43">
        <v>0</v>
      </c>
      <c r="AN43">
        <v>354.80011736769097</v>
      </c>
      <c r="AO43">
        <v>297.15421776513801</v>
      </c>
      <c r="AP43">
        <v>22.165887865784502</v>
      </c>
      <c r="AQ43">
        <v>0</v>
      </c>
      <c r="AR43">
        <v>319.320105630922</v>
      </c>
      <c r="AS43">
        <v>1.6081394743181099E-2</v>
      </c>
      <c r="AT43">
        <v>3.7722324859177302E-4</v>
      </c>
      <c r="AU43">
        <v>0</v>
      </c>
      <c r="AV43">
        <v>1.6458617991772801E-2</v>
      </c>
      <c r="AW43">
        <v>7.0332893246397299E-3</v>
      </c>
      <c r="AX43">
        <v>1.20620911917571E-2</v>
      </c>
      <c r="AY43">
        <v>3.5553998508169697E-2</v>
      </c>
      <c r="AZ43">
        <v>1.47948831637266E-2</v>
      </c>
      <c r="BA43">
        <v>3.4704538870443001E-4</v>
      </c>
      <c r="BB43">
        <v>0</v>
      </c>
      <c r="BC43">
        <v>1.5141928552430999E-2</v>
      </c>
      <c r="BD43">
        <v>1.7583223311599301E-3</v>
      </c>
      <c r="BE43">
        <v>5.1694676536102003E-3</v>
      </c>
      <c r="BF43">
        <v>2.2069718537201199E-2</v>
      </c>
      <c r="BG43">
        <v>3.1499890577742899E-3</v>
      </c>
      <c r="BH43">
        <v>2.3496992490363601E-4</v>
      </c>
      <c r="BI43">
        <v>0</v>
      </c>
      <c r="BJ43">
        <v>3.3849589826779299E-3</v>
      </c>
      <c r="BK43">
        <v>0</v>
      </c>
      <c r="BL43">
        <v>31.932010563092199</v>
      </c>
    </row>
    <row r="44" spans="1:64" x14ac:dyDescent="0.25">
      <c r="A44" t="s">
        <v>94</v>
      </c>
      <c r="B44">
        <v>2023</v>
      </c>
      <c r="C44" t="s">
        <v>93</v>
      </c>
      <c r="D44" t="s">
        <v>107</v>
      </c>
      <c r="E44" t="s">
        <v>43</v>
      </c>
      <c r="F44" t="s">
        <v>42</v>
      </c>
      <c r="G44" t="s">
        <v>42</v>
      </c>
      <c r="H44">
        <v>8181.1001889752097</v>
      </c>
      <c r="I44">
        <v>2279899.3444667198</v>
      </c>
      <c r="J44">
        <v>0</v>
      </c>
      <c r="K44">
        <v>0.41764073828091303</v>
      </c>
      <c r="L44">
        <v>0.36474602100296999</v>
      </c>
      <c r="M44">
        <v>0</v>
      </c>
      <c r="N44">
        <v>0.78238675928388302</v>
      </c>
      <c r="O44">
        <v>0</v>
      </c>
      <c r="P44">
        <v>0</v>
      </c>
      <c r="Q44">
        <v>0</v>
      </c>
      <c r="R44">
        <v>0</v>
      </c>
      <c r="S44">
        <v>0.78238675928388302</v>
      </c>
      <c r="T44">
        <v>0.47545218918161097</v>
      </c>
      <c r="U44">
        <v>0.415235579974717</v>
      </c>
      <c r="V44">
        <v>0</v>
      </c>
      <c r="W44">
        <v>0.89068776915632897</v>
      </c>
      <c r="X44">
        <v>0</v>
      </c>
      <c r="Y44">
        <v>0</v>
      </c>
      <c r="Z44">
        <v>0</v>
      </c>
      <c r="AA44">
        <v>0</v>
      </c>
      <c r="AB44">
        <v>0.89068776915632897</v>
      </c>
      <c r="AC44">
        <v>2.1894787727765301</v>
      </c>
      <c r="AD44">
        <v>2.0577614064746101</v>
      </c>
      <c r="AE44">
        <v>0</v>
      </c>
      <c r="AF44">
        <v>4.2472401792511496</v>
      </c>
      <c r="AG44">
        <v>4.0327224076747896</v>
      </c>
      <c r="AH44">
        <v>1.89424671987791</v>
      </c>
      <c r="AI44">
        <v>0</v>
      </c>
      <c r="AJ44">
        <v>5.9269691275526997</v>
      </c>
      <c r="AK44">
        <v>4247.0448094290896</v>
      </c>
      <c r="AL44">
        <v>346.96552623512599</v>
      </c>
      <c r="AM44">
        <v>0</v>
      </c>
      <c r="AN44">
        <v>4594.0103356642103</v>
      </c>
      <c r="AO44">
        <v>3822.3403284861702</v>
      </c>
      <c r="AP44">
        <v>312.26897361161298</v>
      </c>
      <c r="AQ44">
        <v>0</v>
      </c>
      <c r="AR44">
        <v>4134.6093020977896</v>
      </c>
      <c r="AS44">
        <v>0.171022410270709</v>
      </c>
      <c r="AT44">
        <v>5.3142521235082603E-3</v>
      </c>
      <c r="AU44">
        <v>0</v>
      </c>
      <c r="AV44">
        <v>0.176336662394217</v>
      </c>
      <c r="AW44">
        <v>9.04737180662918E-2</v>
      </c>
      <c r="AX44">
        <v>0.15516242648369</v>
      </c>
      <c r="AY44">
        <v>0.42197280694419997</v>
      </c>
      <c r="AZ44">
        <v>0.15734061744905201</v>
      </c>
      <c r="BA44">
        <v>4.8891119536275899E-3</v>
      </c>
      <c r="BB44">
        <v>0</v>
      </c>
      <c r="BC44">
        <v>0.16222972940267999</v>
      </c>
      <c r="BD44">
        <v>2.2618429516572901E-2</v>
      </c>
      <c r="BE44">
        <v>6.6498182778724504E-2</v>
      </c>
      <c r="BF44">
        <v>0.25134634169797698</v>
      </c>
      <c r="BG44">
        <v>4.0518792902805703E-2</v>
      </c>
      <c r="BH44">
        <v>3.3102133207358201E-3</v>
      </c>
      <c r="BI44">
        <v>0</v>
      </c>
      <c r="BJ44">
        <v>4.3829006223541501E-2</v>
      </c>
      <c r="BK44">
        <v>0</v>
      </c>
      <c r="BL44">
        <v>413.46093020977901</v>
      </c>
    </row>
    <row r="45" spans="1:64" x14ac:dyDescent="0.25">
      <c r="A45" t="s">
        <v>94</v>
      </c>
      <c r="B45">
        <v>2023</v>
      </c>
      <c r="C45" t="s">
        <v>93</v>
      </c>
      <c r="D45" t="s">
        <v>106</v>
      </c>
      <c r="E45" t="s">
        <v>43</v>
      </c>
      <c r="F45" t="s">
        <v>42</v>
      </c>
      <c r="G45" t="s">
        <v>42</v>
      </c>
      <c r="H45">
        <v>2994.6548220497898</v>
      </c>
      <c r="I45">
        <v>738052.44010070502</v>
      </c>
      <c r="J45">
        <v>0</v>
      </c>
      <c r="K45">
        <v>0.15595882969942801</v>
      </c>
      <c r="L45">
        <v>0.13351363574448999</v>
      </c>
      <c r="M45">
        <v>0</v>
      </c>
      <c r="N45">
        <v>0.28947246544391803</v>
      </c>
      <c r="O45">
        <v>0</v>
      </c>
      <c r="P45">
        <v>0</v>
      </c>
      <c r="Q45">
        <v>0</v>
      </c>
      <c r="R45">
        <v>0</v>
      </c>
      <c r="S45">
        <v>0.28947246544391803</v>
      </c>
      <c r="T45">
        <v>0.177547255825699</v>
      </c>
      <c r="U45">
        <v>0.151995111065091</v>
      </c>
      <c r="V45">
        <v>0</v>
      </c>
      <c r="W45">
        <v>0.32954236689078997</v>
      </c>
      <c r="X45">
        <v>0</v>
      </c>
      <c r="Y45">
        <v>0</v>
      </c>
      <c r="Z45">
        <v>0</v>
      </c>
      <c r="AA45">
        <v>0</v>
      </c>
      <c r="AB45">
        <v>0.32954236689078997</v>
      </c>
      <c r="AC45">
        <v>0.81835911624325197</v>
      </c>
      <c r="AD45">
        <v>0.753234280987223</v>
      </c>
      <c r="AE45">
        <v>0</v>
      </c>
      <c r="AF45">
        <v>1.5715933972304701</v>
      </c>
      <c r="AG45">
        <v>1.62812841397399</v>
      </c>
      <c r="AH45">
        <v>0.69338046751691995</v>
      </c>
      <c r="AI45">
        <v>0</v>
      </c>
      <c r="AJ45">
        <v>2.3215088814909102</v>
      </c>
      <c r="AK45">
        <v>1374.9140884544099</v>
      </c>
      <c r="AL45">
        <v>127.005165836408</v>
      </c>
      <c r="AM45">
        <v>0</v>
      </c>
      <c r="AN45">
        <v>1501.9192542908199</v>
      </c>
      <c r="AO45">
        <v>1237.4226796089699</v>
      </c>
      <c r="AP45">
        <v>114.30464925276701</v>
      </c>
      <c r="AQ45">
        <v>0</v>
      </c>
      <c r="AR45">
        <v>1351.72732886174</v>
      </c>
      <c r="AS45">
        <v>6.6783405948803595E-2</v>
      </c>
      <c r="AT45">
        <v>1.94525801904961E-3</v>
      </c>
      <c r="AU45">
        <v>0</v>
      </c>
      <c r="AV45">
        <v>6.8728663967853196E-2</v>
      </c>
      <c r="AW45">
        <v>2.9288287900020599E-2</v>
      </c>
      <c r="AX45">
        <v>5.0229413748535401E-2</v>
      </c>
      <c r="AY45">
        <v>0.148246365616409</v>
      </c>
      <c r="AZ45">
        <v>6.14407334728993E-2</v>
      </c>
      <c r="BA45">
        <v>1.78963737752564E-3</v>
      </c>
      <c r="BB45">
        <v>0</v>
      </c>
      <c r="BC45">
        <v>6.3230370850424905E-2</v>
      </c>
      <c r="BD45">
        <v>7.3220719750051603E-3</v>
      </c>
      <c r="BE45">
        <v>2.1526891606515101E-2</v>
      </c>
      <c r="BF45">
        <v>9.2079334431945298E-2</v>
      </c>
      <c r="BG45">
        <v>1.31173231526895E-2</v>
      </c>
      <c r="BH45">
        <v>1.21168865482341E-3</v>
      </c>
      <c r="BI45">
        <v>0</v>
      </c>
      <c r="BJ45">
        <v>1.4329011807513E-2</v>
      </c>
      <c r="BK45">
        <v>0</v>
      </c>
      <c r="BL45">
        <v>135.17273288617301</v>
      </c>
    </row>
    <row r="46" spans="1:64" x14ac:dyDescent="0.25">
      <c r="A46" t="s">
        <v>94</v>
      </c>
      <c r="B46">
        <v>2023</v>
      </c>
      <c r="C46" t="s">
        <v>93</v>
      </c>
      <c r="D46" t="s">
        <v>105</v>
      </c>
      <c r="E46" t="s">
        <v>43</v>
      </c>
      <c r="F46" t="s">
        <v>42</v>
      </c>
      <c r="G46" t="s">
        <v>42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</row>
    <row r="47" spans="1:64" x14ac:dyDescent="0.25">
      <c r="A47" t="s">
        <v>94</v>
      </c>
      <c r="B47">
        <v>2023</v>
      </c>
      <c r="C47" t="s">
        <v>93</v>
      </c>
      <c r="D47" t="s">
        <v>104</v>
      </c>
      <c r="E47" t="s">
        <v>43</v>
      </c>
      <c r="F47" t="s">
        <v>42</v>
      </c>
      <c r="G47" t="s">
        <v>42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</row>
    <row r="48" spans="1:64" x14ac:dyDescent="0.25">
      <c r="A48" t="s">
        <v>94</v>
      </c>
      <c r="B48">
        <v>2023</v>
      </c>
      <c r="C48" t="s">
        <v>93</v>
      </c>
      <c r="D48" t="s">
        <v>103</v>
      </c>
      <c r="E48" t="s">
        <v>43</v>
      </c>
      <c r="F48" t="s">
        <v>42</v>
      </c>
      <c r="G48" t="s">
        <v>42</v>
      </c>
      <c r="H48">
        <v>16379.9099489895</v>
      </c>
      <c r="I48">
        <v>3088345.8542092801</v>
      </c>
      <c r="J48">
        <v>0</v>
      </c>
      <c r="K48">
        <v>0.99825367320507397</v>
      </c>
      <c r="L48">
        <v>0.26736702446782401</v>
      </c>
      <c r="M48">
        <v>0</v>
      </c>
      <c r="N48">
        <v>1.2656206976728901</v>
      </c>
      <c r="O48">
        <v>0</v>
      </c>
      <c r="P48">
        <v>0</v>
      </c>
      <c r="Q48">
        <v>0</v>
      </c>
      <c r="R48">
        <v>0</v>
      </c>
      <c r="S48">
        <v>1.2656206976728901</v>
      </c>
      <c r="T48">
        <v>1.13643581858793</v>
      </c>
      <c r="U48">
        <v>0.30437700503416198</v>
      </c>
      <c r="V48">
        <v>0</v>
      </c>
      <c r="W48">
        <v>1.4408128236220901</v>
      </c>
      <c r="X48">
        <v>0</v>
      </c>
      <c r="Y48">
        <v>0</v>
      </c>
      <c r="Z48">
        <v>0</v>
      </c>
      <c r="AA48">
        <v>0</v>
      </c>
      <c r="AB48">
        <v>1.4408128236220901</v>
      </c>
      <c r="AC48">
        <v>5.2145145386639102</v>
      </c>
      <c r="AD48">
        <v>1.5083853219316199</v>
      </c>
      <c r="AE48">
        <v>0</v>
      </c>
      <c r="AF48">
        <v>6.7228998605955397</v>
      </c>
      <c r="AG48">
        <v>10.9092457568967</v>
      </c>
      <c r="AH48">
        <v>1.38852538461981</v>
      </c>
      <c r="AI48">
        <v>0</v>
      </c>
      <c r="AJ48">
        <v>12.297771141516501</v>
      </c>
      <c r="AK48">
        <v>5766.15505476826</v>
      </c>
      <c r="AL48">
        <v>254.33352250782499</v>
      </c>
      <c r="AM48">
        <v>0</v>
      </c>
      <c r="AN48">
        <v>6020.4885772760799</v>
      </c>
      <c r="AO48">
        <v>5189.5395492914304</v>
      </c>
      <c r="AP48">
        <v>228.90017025704199</v>
      </c>
      <c r="AQ48">
        <v>0</v>
      </c>
      <c r="AR48">
        <v>5418.4397195484698</v>
      </c>
      <c r="AS48">
        <v>0.44531695158607398</v>
      </c>
      <c r="AT48">
        <v>3.89546614827266E-3</v>
      </c>
      <c r="AU48">
        <v>0</v>
      </c>
      <c r="AV48">
        <v>0.449212417734347</v>
      </c>
      <c r="AW48">
        <v>0.122555468417088</v>
      </c>
      <c r="AX48">
        <v>0.21018262833530599</v>
      </c>
      <c r="AY48">
        <v>0.78195051448674202</v>
      </c>
      <c r="AZ48">
        <v>0.40969159545918898</v>
      </c>
      <c r="BA48">
        <v>3.5838288564108501E-3</v>
      </c>
      <c r="BB48">
        <v>0</v>
      </c>
      <c r="BC48">
        <v>0.41327542431559999</v>
      </c>
      <c r="BD48">
        <v>3.0638867104272001E-2</v>
      </c>
      <c r="BE48">
        <v>9.007826928656E-2</v>
      </c>
      <c r="BF48">
        <v>0.53399256070643197</v>
      </c>
      <c r="BG48">
        <v>5.5011814801414399E-2</v>
      </c>
      <c r="BH48">
        <v>2.4264607012990098E-3</v>
      </c>
      <c r="BI48">
        <v>0</v>
      </c>
      <c r="BJ48">
        <v>5.74382755027135E-2</v>
      </c>
      <c r="BK48">
        <v>0</v>
      </c>
      <c r="BL48">
        <v>541.84397195484701</v>
      </c>
    </row>
    <row r="49" spans="1:64" x14ac:dyDescent="0.25">
      <c r="A49" t="s">
        <v>94</v>
      </c>
      <c r="B49">
        <v>2023</v>
      </c>
      <c r="C49" t="s">
        <v>93</v>
      </c>
      <c r="D49" t="s">
        <v>102</v>
      </c>
      <c r="E49" t="s">
        <v>43</v>
      </c>
      <c r="F49" t="s">
        <v>42</v>
      </c>
      <c r="G49" t="s">
        <v>42</v>
      </c>
      <c r="H49">
        <v>5148.6794527699903</v>
      </c>
      <c r="I49">
        <v>127720.876210544</v>
      </c>
      <c r="J49">
        <v>0</v>
      </c>
      <c r="K49">
        <v>1.5611027993044899E-2</v>
      </c>
      <c r="L49">
        <v>3.3860316472002203E-2</v>
      </c>
      <c r="M49">
        <v>0</v>
      </c>
      <c r="N49">
        <v>4.9471344465047203E-2</v>
      </c>
      <c r="O49">
        <v>0</v>
      </c>
      <c r="P49">
        <v>0</v>
      </c>
      <c r="Q49">
        <v>0</v>
      </c>
      <c r="R49">
        <v>0</v>
      </c>
      <c r="S49">
        <v>4.9471344465047203E-2</v>
      </c>
      <c r="T49">
        <v>1.7771967038513001E-2</v>
      </c>
      <c r="U49">
        <v>3.8547392812449198E-2</v>
      </c>
      <c r="V49">
        <v>0</v>
      </c>
      <c r="W49">
        <v>5.6319359850962203E-2</v>
      </c>
      <c r="X49">
        <v>0</v>
      </c>
      <c r="Y49">
        <v>0</v>
      </c>
      <c r="Z49">
        <v>0</v>
      </c>
      <c r="AA49">
        <v>0</v>
      </c>
      <c r="AB49">
        <v>5.6319359850962203E-2</v>
      </c>
      <c r="AC49">
        <v>7.9903375837240206E-2</v>
      </c>
      <c r="AD49">
        <v>0.18477099960600701</v>
      </c>
      <c r="AE49">
        <v>0</v>
      </c>
      <c r="AF49">
        <v>0.26467437544324801</v>
      </c>
      <c r="AG49">
        <v>1.0295301778644701</v>
      </c>
      <c r="AH49">
        <v>0.47435623750558398</v>
      </c>
      <c r="AI49">
        <v>0</v>
      </c>
      <c r="AJ49">
        <v>1.50388641537006</v>
      </c>
      <c r="AK49">
        <v>243.04731685550399</v>
      </c>
      <c r="AL49">
        <v>47.765333171893602</v>
      </c>
      <c r="AM49">
        <v>0</v>
      </c>
      <c r="AN49">
        <v>290.81265002739798</v>
      </c>
      <c r="AO49">
        <v>218.742585169954</v>
      </c>
      <c r="AP49">
        <v>42.988799854704297</v>
      </c>
      <c r="AQ49">
        <v>0</v>
      </c>
      <c r="AR49">
        <v>261.73138502465798</v>
      </c>
      <c r="AS49">
        <v>8.5394989712434793E-3</v>
      </c>
      <c r="AT49">
        <v>1.1448208694266699E-3</v>
      </c>
      <c r="AU49">
        <v>0</v>
      </c>
      <c r="AV49">
        <v>9.6843198406701501E-3</v>
      </c>
      <c r="AW49">
        <v>5.0683739935700502E-3</v>
      </c>
      <c r="AX49">
        <v>8.6922613989726498E-3</v>
      </c>
      <c r="AY49">
        <v>2.34449552332128E-2</v>
      </c>
      <c r="AZ49">
        <v>7.8563390535439908E-3</v>
      </c>
      <c r="BA49">
        <v>1.05323519987254E-3</v>
      </c>
      <c r="BB49">
        <v>0</v>
      </c>
      <c r="BC49">
        <v>8.9095742534165308E-3</v>
      </c>
      <c r="BD49">
        <v>1.2670934983925099E-3</v>
      </c>
      <c r="BE49">
        <v>3.7252548852739899E-3</v>
      </c>
      <c r="BF49">
        <v>1.3901922637083E-2</v>
      </c>
      <c r="BG49">
        <v>2.3187850232676498E-3</v>
      </c>
      <c r="BH49">
        <v>4.5570360793665502E-4</v>
      </c>
      <c r="BI49">
        <v>0</v>
      </c>
      <c r="BJ49">
        <v>2.77448863120431E-3</v>
      </c>
      <c r="BK49">
        <v>0</v>
      </c>
      <c r="BL49">
        <v>26.1731385024658</v>
      </c>
    </row>
    <row r="50" spans="1:64" x14ac:dyDescent="0.25">
      <c r="A50" t="s">
        <v>94</v>
      </c>
      <c r="B50">
        <v>2023</v>
      </c>
      <c r="C50" t="s">
        <v>93</v>
      </c>
      <c r="D50" t="s">
        <v>101</v>
      </c>
      <c r="E50" t="s">
        <v>43</v>
      </c>
      <c r="F50" t="s">
        <v>42</v>
      </c>
      <c r="G50" t="s">
        <v>42</v>
      </c>
      <c r="H50">
        <v>13776.3484467296</v>
      </c>
      <c r="I50">
        <v>1090223.90313298</v>
      </c>
      <c r="J50">
        <v>0</v>
      </c>
      <c r="K50">
        <v>0.18077944997336901</v>
      </c>
      <c r="L50">
        <v>8.9147391189918296E-2</v>
      </c>
      <c r="M50">
        <v>0</v>
      </c>
      <c r="N50">
        <v>0.26992684116328802</v>
      </c>
      <c r="O50">
        <v>0</v>
      </c>
      <c r="P50">
        <v>0</v>
      </c>
      <c r="Q50">
        <v>0</v>
      </c>
      <c r="R50">
        <v>0</v>
      </c>
      <c r="S50">
        <v>0.26992684116328802</v>
      </c>
      <c r="T50">
        <v>0.20580364262997999</v>
      </c>
      <c r="U50">
        <v>0.101487518855421</v>
      </c>
      <c r="V50">
        <v>0</v>
      </c>
      <c r="W50">
        <v>0.30729116148540098</v>
      </c>
      <c r="X50">
        <v>0</v>
      </c>
      <c r="Y50">
        <v>0</v>
      </c>
      <c r="Z50">
        <v>0</v>
      </c>
      <c r="AA50">
        <v>0</v>
      </c>
      <c r="AB50">
        <v>0.30729116148540098</v>
      </c>
      <c r="AC50">
        <v>0.94642398363329805</v>
      </c>
      <c r="AD50">
        <v>0.502936428405934</v>
      </c>
      <c r="AE50">
        <v>0</v>
      </c>
      <c r="AF50">
        <v>1.4493604120392301</v>
      </c>
      <c r="AG50">
        <v>1.63563933038596</v>
      </c>
      <c r="AH50">
        <v>0.462971886253424</v>
      </c>
      <c r="AI50">
        <v>0</v>
      </c>
      <c r="AJ50">
        <v>2.09861121663939</v>
      </c>
      <c r="AK50">
        <v>2031.3063148357801</v>
      </c>
      <c r="AL50">
        <v>84.801669423686107</v>
      </c>
      <c r="AM50">
        <v>0</v>
      </c>
      <c r="AN50">
        <v>2116.10798425947</v>
      </c>
      <c r="AO50">
        <v>1828.1756833521999</v>
      </c>
      <c r="AP50">
        <v>76.321502481317395</v>
      </c>
      <c r="AQ50">
        <v>0</v>
      </c>
      <c r="AR50">
        <v>1904.49718583352</v>
      </c>
      <c r="AS50">
        <v>7.0925166371644394E-2</v>
      </c>
      <c r="AT50">
        <v>1.2988536835399399E-3</v>
      </c>
      <c r="AU50">
        <v>0</v>
      </c>
      <c r="AV50">
        <v>7.2224020055184399E-2</v>
      </c>
      <c r="AW50">
        <v>4.3263581035090197E-2</v>
      </c>
      <c r="AX50">
        <v>7.4197041475179804E-2</v>
      </c>
      <c r="AY50">
        <v>0.189684642565454</v>
      </c>
      <c r="AZ50">
        <v>6.5251153061912898E-2</v>
      </c>
      <c r="BA50">
        <v>1.19494538885675E-3</v>
      </c>
      <c r="BB50">
        <v>0</v>
      </c>
      <c r="BC50">
        <v>6.6446098450769597E-2</v>
      </c>
      <c r="BD50">
        <v>1.0815895258772501E-2</v>
      </c>
      <c r="BE50">
        <v>3.1798732060791299E-2</v>
      </c>
      <c r="BF50">
        <v>0.109060725770333</v>
      </c>
      <c r="BG50">
        <v>1.93796118445137E-2</v>
      </c>
      <c r="BH50">
        <v>8.0904756963287702E-4</v>
      </c>
      <c r="BI50">
        <v>0</v>
      </c>
      <c r="BJ50">
        <v>2.01886594141466E-2</v>
      </c>
      <c r="BK50">
        <v>0</v>
      </c>
      <c r="BL50">
        <v>190.44971858335199</v>
      </c>
    </row>
    <row r="51" spans="1:64" x14ac:dyDescent="0.25">
      <c r="A51" t="s">
        <v>94</v>
      </c>
      <c r="B51">
        <v>2023</v>
      </c>
      <c r="C51" t="s">
        <v>93</v>
      </c>
      <c r="D51" t="s">
        <v>100</v>
      </c>
      <c r="E51" t="s">
        <v>43</v>
      </c>
      <c r="F51" t="s">
        <v>42</v>
      </c>
      <c r="G51" t="s">
        <v>42</v>
      </c>
      <c r="H51">
        <v>5847.0833078855903</v>
      </c>
      <c r="I51">
        <v>458485.97872064001</v>
      </c>
      <c r="J51">
        <v>0</v>
      </c>
      <c r="K51">
        <v>7.6067327353330397E-2</v>
      </c>
      <c r="L51">
        <v>3.7836747885965201E-2</v>
      </c>
      <c r="M51">
        <v>0</v>
      </c>
      <c r="N51">
        <v>0.11390407523929499</v>
      </c>
      <c r="O51">
        <v>0</v>
      </c>
      <c r="P51">
        <v>0</v>
      </c>
      <c r="Q51">
        <v>0</v>
      </c>
      <c r="R51">
        <v>0</v>
      </c>
      <c r="S51">
        <v>0.11390407523929499</v>
      </c>
      <c r="T51">
        <v>8.6596861848781195E-2</v>
      </c>
      <c r="U51">
        <v>4.30742572861623E-2</v>
      </c>
      <c r="V51">
        <v>0</v>
      </c>
      <c r="W51">
        <v>0.129671119134943</v>
      </c>
      <c r="X51">
        <v>0</v>
      </c>
      <c r="Y51">
        <v>0</v>
      </c>
      <c r="Z51">
        <v>0</v>
      </c>
      <c r="AA51">
        <v>0</v>
      </c>
      <c r="AB51">
        <v>0.129671119134943</v>
      </c>
      <c r="AC51">
        <v>0.39824225656651202</v>
      </c>
      <c r="AD51">
        <v>0.213460860606935</v>
      </c>
      <c r="AE51">
        <v>0</v>
      </c>
      <c r="AF51">
        <v>0.61170311717344705</v>
      </c>
      <c r="AG51">
        <v>0.68851314528059504</v>
      </c>
      <c r="AH51">
        <v>0.19649874555657801</v>
      </c>
      <c r="AI51">
        <v>0</v>
      </c>
      <c r="AJ51">
        <v>0.88501189083717402</v>
      </c>
      <c r="AK51">
        <v>854.24474431553301</v>
      </c>
      <c r="AL51">
        <v>35.992297065175698</v>
      </c>
      <c r="AM51">
        <v>0</v>
      </c>
      <c r="AN51">
        <v>890.23704138070798</v>
      </c>
      <c r="AO51">
        <v>768.82026988398002</v>
      </c>
      <c r="AP51">
        <v>32.393067358658101</v>
      </c>
      <c r="AQ51">
        <v>0</v>
      </c>
      <c r="AR51">
        <v>801.21333724263798</v>
      </c>
      <c r="AS51">
        <v>2.9856841672183301E-2</v>
      </c>
      <c r="AT51">
        <v>5.5127131269788396E-4</v>
      </c>
      <c r="AU51">
        <v>0</v>
      </c>
      <c r="AV51">
        <v>3.0408112984881198E-2</v>
      </c>
      <c r="AW51">
        <v>1.8194194088784001E-2</v>
      </c>
      <c r="AX51">
        <v>3.12030428622646E-2</v>
      </c>
      <c r="AY51">
        <v>7.9805349935929804E-2</v>
      </c>
      <c r="AZ51">
        <v>2.74682943384086E-2</v>
      </c>
      <c r="BA51">
        <v>5.0716960768205303E-4</v>
      </c>
      <c r="BB51">
        <v>0</v>
      </c>
      <c r="BC51">
        <v>2.7975463946090701E-2</v>
      </c>
      <c r="BD51">
        <v>4.5485485221960003E-3</v>
      </c>
      <c r="BE51">
        <v>1.33727326552562E-2</v>
      </c>
      <c r="BF51">
        <v>4.5896745123542998E-2</v>
      </c>
      <c r="BG51">
        <v>8.1498942055862594E-3</v>
      </c>
      <c r="BH51">
        <v>3.4338333978542598E-4</v>
      </c>
      <c r="BI51">
        <v>0</v>
      </c>
      <c r="BJ51">
        <v>8.4932775453716806E-3</v>
      </c>
      <c r="BK51">
        <v>0</v>
      </c>
      <c r="BL51">
        <v>80.121333724263806</v>
      </c>
    </row>
    <row r="52" spans="1:64" x14ac:dyDescent="0.25">
      <c r="A52" t="s">
        <v>94</v>
      </c>
      <c r="B52">
        <v>2023</v>
      </c>
      <c r="C52" t="s">
        <v>93</v>
      </c>
      <c r="D52" t="s">
        <v>99</v>
      </c>
      <c r="E52" t="s">
        <v>43</v>
      </c>
      <c r="F52" t="s">
        <v>42</v>
      </c>
      <c r="G52" t="s">
        <v>42</v>
      </c>
      <c r="H52">
        <v>6972.4320395629902</v>
      </c>
      <c r="I52">
        <v>346065.44783352502</v>
      </c>
      <c r="J52">
        <v>0</v>
      </c>
      <c r="K52">
        <v>5.0833679580046698E-2</v>
      </c>
      <c r="L52">
        <v>4.9464911035540501E-2</v>
      </c>
      <c r="M52">
        <v>0</v>
      </c>
      <c r="N52">
        <v>0.100298590615587</v>
      </c>
      <c r="O52">
        <v>0</v>
      </c>
      <c r="P52">
        <v>0</v>
      </c>
      <c r="Q52">
        <v>0</v>
      </c>
      <c r="R52">
        <v>0</v>
      </c>
      <c r="S52">
        <v>0.100298590615587</v>
      </c>
      <c r="T52">
        <v>5.7870274676684499E-2</v>
      </c>
      <c r="U52">
        <v>5.6312035881189798E-2</v>
      </c>
      <c r="V52">
        <v>0</v>
      </c>
      <c r="W52">
        <v>0.11418231055787401</v>
      </c>
      <c r="X52">
        <v>0</v>
      </c>
      <c r="Y52">
        <v>0</v>
      </c>
      <c r="Z52">
        <v>0</v>
      </c>
      <c r="AA52">
        <v>0</v>
      </c>
      <c r="AB52">
        <v>0.11418231055787401</v>
      </c>
      <c r="AC52">
        <v>0.25693043486427902</v>
      </c>
      <c r="AD52">
        <v>0.27258426151022402</v>
      </c>
      <c r="AE52">
        <v>0</v>
      </c>
      <c r="AF52">
        <v>0.52951469637450199</v>
      </c>
      <c r="AG52">
        <v>2.67649302189308</v>
      </c>
      <c r="AH52">
        <v>0.59554079217481803</v>
      </c>
      <c r="AI52">
        <v>0</v>
      </c>
      <c r="AJ52">
        <v>3.2720338140679002</v>
      </c>
      <c r="AK52">
        <v>654.84128434798504</v>
      </c>
      <c r="AL52">
        <v>64.6704708731924</v>
      </c>
      <c r="AM52">
        <v>0</v>
      </c>
      <c r="AN52">
        <v>719.51175522117796</v>
      </c>
      <c r="AO52">
        <v>589.35715591318694</v>
      </c>
      <c r="AP52">
        <v>58.203423785873198</v>
      </c>
      <c r="AQ52">
        <v>0</v>
      </c>
      <c r="AR52">
        <v>647.56057969905999</v>
      </c>
      <c r="AS52">
        <v>2.5414362644949701E-2</v>
      </c>
      <c r="AT52">
        <v>1.42428348564186E-3</v>
      </c>
      <c r="AU52">
        <v>0</v>
      </c>
      <c r="AV52">
        <v>2.6838646130591601E-2</v>
      </c>
      <c r="AW52">
        <v>1.3732986868812301E-2</v>
      </c>
      <c r="AX52">
        <v>2.3552072480013099E-2</v>
      </c>
      <c r="AY52">
        <v>6.4123705479417106E-2</v>
      </c>
      <c r="AZ52">
        <v>2.3381213633353801E-2</v>
      </c>
      <c r="BA52">
        <v>1.3103408067905099E-3</v>
      </c>
      <c r="BB52">
        <v>0</v>
      </c>
      <c r="BC52">
        <v>2.46915544401443E-2</v>
      </c>
      <c r="BD52">
        <v>3.43324671720308E-3</v>
      </c>
      <c r="BE52">
        <v>1.0093745348577E-2</v>
      </c>
      <c r="BF52">
        <v>3.8218546505924399E-2</v>
      </c>
      <c r="BG52">
        <v>6.2474919797867899E-3</v>
      </c>
      <c r="BH52">
        <v>6.1698652446995502E-4</v>
      </c>
      <c r="BI52">
        <v>0</v>
      </c>
      <c r="BJ52">
        <v>6.8644785042567503E-3</v>
      </c>
      <c r="BK52">
        <v>0</v>
      </c>
      <c r="BL52">
        <v>64.756057969905996</v>
      </c>
    </row>
    <row r="53" spans="1:64" x14ac:dyDescent="0.25">
      <c r="A53" t="s">
        <v>94</v>
      </c>
      <c r="B53">
        <v>2023</v>
      </c>
      <c r="C53" t="s">
        <v>93</v>
      </c>
      <c r="D53" t="s">
        <v>41</v>
      </c>
      <c r="E53" t="s">
        <v>43</v>
      </c>
      <c r="F53" t="s">
        <v>42</v>
      </c>
      <c r="G53" t="s">
        <v>42</v>
      </c>
      <c r="H53">
        <v>17152.4186254382</v>
      </c>
      <c r="I53">
        <v>2859481.18219493</v>
      </c>
      <c r="J53">
        <v>0</v>
      </c>
      <c r="K53">
        <v>0.60449585056180699</v>
      </c>
      <c r="L53">
        <v>0.110994098252369</v>
      </c>
      <c r="M53">
        <v>0</v>
      </c>
      <c r="N53">
        <v>0.71548994881417605</v>
      </c>
      <c r="O53">
        <v>0</v>
      </c>
      <c r="P53">
        <v>0</v>
      </c>
      <c r="Q53">
        <v>0</v>
      </c>
      <c r="R53">
        <v>0</v>
      </c>
      <c r="S53">
        <v>0.71548994881417605</v>
      </c>
      <c r="T53">
        <v>0.68817251086146303</v>
      </c>
      <c r="U53">
        <v>0.12635833184652601</v>
      </c>
      <c r="V53">
        <v>0</v>
      </c>
      <c r="W53">
        <v>0.81453084270798903</v>
      </c>
      <c r="X53">
        <v>0</v>
      </c>
      <c r="Y53">
        <v>0</v>
      </c>
      <c r="Z53">
        <v>0</v>
      </c>
      <c r="AA53">
        <v>0</v>
      </c>
      <c r="AB53">
        <v>0.81453084270798903</v>
      </c>
      <c r="AC53">
        <v>3.1701794891287598</v>
      </c>
      <c r="AD53">
        <v>0.62618742516266501</v>
      </c>
      <c r="AE53">
        <v>0</v>
      </c>
      <c r="AF53">
        <v>3.7963669142914198</v>
      </c>
      <c r="AG53">
        <v>6.2770931753564501</v>
      </c>
      <c r="AH53">
        <v>0.576429061411599</v>
      </c>
      <c r="AI53">
        <v>0</v>
      </c>
      <c r="AJ53">
        <v>6.8535222367680602</v>
      </c>
      <c r="AK53">
        <v>5327.5361397943498</v>
      </c>
      <c r="AL53">
        <v>105.583401851045</v>
      </c>
      <c r="AM53">
        <v>0</v>
      </c>
      <c r="AN53">
        <v>5433.1195416453902</v>
      </c>
      <c r="AO53">
        <v>4794.7825258149096</v>
      </c>
      <c r="AP53">
        <v>95.025061665941294</v>
      </c>
      <c r="AQ53">
        <v>0</v>
      </c>
      <c r="AR53">
        <v>4889.8075874808601</v>
      </c>
      <c r="AS53">
        <v>0.25762210138096198</v>
      </c>
      <c r="AT53">
        <v>1.6171543714516201E-3</v>
      </c>
      <c r="AU53">
        <v>0</v>
      </c>
      <c r="AV53">
        <v>0.25923925575241402</v>
      </c>
      <c r="AW53">
        <v>0.113473384218321</v>
      </c>
      <c r="AX53">
        <v>0.19460685393442001</v>
      </c>
      <c r="AY53">
        <v>0.56731949390515601</v>
      </c>
      <c r="AZ53">
        <v>0.23701233327048599</v>
      </c>
      <c r="BA53">
        <v>1.4877820217354899E-3</v>
      </c>
      <c r="BB53">
        <v>0</v>
      </c>
      <c r="BC53">
        <v>0.23850011529222101</v>
      </c>
      <c r="BD53">
        <v>2.8368346054580201E-2</v>
      </c>
      <c r="BE53">
        <v>8.3402937400465907E-2</v>
      </c>
      <c r="BF53">
        <v>0.35027139874726698</v>
      </c>
      <c r="BG53">
        <v>5.0827185305718101E-2</v>
      </c>
      <c r="BH53">
        <v>1.0073150120945701E-3</v>
      </c>
      <c r="BI53">
        <v>0</v>
      </c>
      <c r="BJ53">
        <v>5.1834500317812698E-2</v>
      </c>
      <c r="BK53">
        <v>0</v>
      </c>
      <c r="BL53">
        <v>488.98075874808598</v>
      </c>
    </row>
    <row r="54" spans="1:64" x14ac:dyDescent="0.25">
      <c r="A54" t="s">
        <v>94</v>
      </c>
      <c r="B54">
        <v>2023</v>
      </c>
      <c r="C54" t="s">
        <v>93</v>
      </c>
      <c r="D54" t="s">
        <v>98</v>
      </c>
      <c r="E54" t="s">
        <v>43</v>
      </c>
      <c r="F54" t="s">
        <v>42</v>
      </c>
      <c r="G54" t="s">
        <v>42</v>
      </c>
      <c r="H54">
        <v>4273.4470566158898</v>
      </c>
      <c r="I54">
        <v>341835.18381791603</v>
      </c>
      <c r="J54">
        <v>0</v>
      </c>
      <c r="K54">
        <v>7.2594074140107906E-2</v>
      </c>
      <c r="L54">
        <v>2.7653674553794999E-2</v>
      </c>
      <c r="M54">
        <v>0</v>
      </c>
      <c r="N54">
        <v>0.100247748693903</v>
      </c>
      <c r="O54">
        <v>0</v>
      </c>
      <c r="P54">
        <v>0</v>
      </c>
      <c r="Q54">
        <v>0</v>
      </c>
      <c r="R54">
        <v>0</v>
      </c>
      <c r="S54">
        <v>0.100247748693903</v>
      </c>
      <c r="T54">
        <v>8.2642827454037907E-2</v>
      </c>
      <c r="U54">
        <v>3.1481603446151502E-2</v>
      </c>
      <c r="V54">
        <v>0</v>
      </c>
      <c r="W54">
        <v>0.11412443090018901</v>
      </c>
      <c r="X54">
        <v>0</v>
      </c>
      <c r="Y54">
        <v>0</v>
      </c>
      <c r="Z54">
        <v>0</v>
      </c>
      <c r="AA54">
        <v>0</v>
      </c>
      <c r="AB54">
        <v>0.11412443090018901</v>
      </c>
      <c r="AC54">
        <v>0.38070972787993701</v>
      </c>
      <c r="AD54">
        <v>0.156011747811624</v>
      </c>
      <c r="AE54">
        <v>0</v>
      </c>
      <c r="AF54">
        <v>0.53672147569156103</v>
      </c>
      <c r="AG54">
        <v>0.755495749919462</v>
      </c>
      <c r="AH54">
        <v>0.14361467788478199</v>
      </c>
      <c r="AI54">
        <v>0</v>
      </c>
      <c r="AJ54">
        <v>0.89911042780424499</v>
      </c>
      <c r="AK54">
        <v>636.88161551561996</v>
      </c>
      <c r="AL54">
        <v>26.305624164202399</v>
      </c>
      <c r="AM54">
        <v>0</v>
      </c>
      <c r="AN54">
        <v>663.18723967982305</v>
      </c>
      <c r="AO54">
        <v>573.19345396405799</v>
      </c>
      <c r="AP54">
        <v>23.675061747782198</v>
      </c>
      <c r="AQ54">
        <v>0</v>
      </c>
      <c r="AR54">
        <v>596.86851571184104</v>
      </c>
      <c r="AS54">
        <v>3.0972258455063999E-2</v>
      </c>
      <c r="AT54">
        <v>4.0290665355637999E-4</v>
      </c>
      <c r="AU54">
        <v>0</v>
      </c>
      <c r="AV54">
        <v>3.1375165108620401E-2</v>
      </c>
      <c r="AW54">
        <v>1.35651164253986E-2</v>
      </c>
      <c r="AX54">
        <v>2.3264174669558602E-2</v>
      </c>
      <c r="AY54">
        <v>6.8204456203577804E-2</v>
      </c>
      <c r="AZ54">
        <v>2.8494477778658898E-2</v>
      </c>
      <c r="BA54">
        <v>3.7067412127187002E-4</v>
      </c>
      <c r="BB54">
        <v>0</v>
      </c>
      <c r="BC54">
        <v>2.8865151899930799E-2</v>
      </c>
      <c r="BD54">
        <v>3.3912791063496501E-3</v>
      </c>
      <c r="BE54">
        <v>9.9703605726680009E-3</v>
      </c>
      <c r="BF54">
        <v>4.2226791578948403E-2</v>
      </c>
      <c r="BG54">
        <v>6.07614834328784E-3</v>
      </c>
      <c r="BH54">
        <v>2.5096795195613702E-4</v>
      </c>
      <c r="BI54">
        <v>0</v>
      </c>
      <c r="BJ54">
        <v>6.3271162952439801E-3</v>
      </c>
      <c r="BK54">
        <v>0</v>
      </c>
      <c r="BL54">
        <v>59.6868515711841</v>
      </c>
    </row>
    <row r="55" spans="1:64" x14ac:dyDescent="0.25">
      <c r="A55" t="s">
        <v>94</v>
      </c>
      <c r="B55">
        <v>2023</v>
      </c>
      <c r="C55" t="s">
        <v>93</v>
      </c>
      <c r="D55" t="s">
        <v>97</v>
      </c>
      <c r="E55" t="s">
        <v>43</v>
      </c>
      <c r="F55" t="s">
        <v>42</v>
      </c>
      <c r="G55" t="s">
        <v>42</v>
      </c>
      <c r="H55">
        <v>580.11356229919897</v>
      </c>
      <c r="I55">
        <v>14451.0320113782</v>
      </c>
      <c r="J55">
        <v>0</v>
      </c>
      <c r="K55">
        <v>1.9812538816755499E-3</v>
      </c>
      <c r="L55">
        <v>5.6752506377799501E-3</v>
      </c>
      <c r="M55">
        <v>0</v>
      </c>
      <c r="N55">
        <v>7.6565045194555096E-3</v>
      </c>
      <c r="O55">
        <v>0</v>
      </c>
      <c r="P55">
        <v>0</v>
      </c>
      <c r="Q55">
        <v>0</v>
      </c>
      <c r="R55">
        <v>0</v>
      </c>
      <c r="S55">
        <v>7.6565045194555096E-3</v>
      </c>
      <c r="T55">
        <v>2.25550672868891E-3</v>
      </c>
      <c r="U55">
        <v>6.4608408437202801E-3</v>
      </c>
      <c r="V55">
        <v>0</v>
      </c>
      <c r="W55">
        <v>8.7163475724091905E-3</v>
      </c>
      <c r="X55">
        <v>0</v>
      </c>
      <c r="Y55">
        <v>0</v>
      </c>
      <c r="Z55">
        <v>0</v>
      </c>
      <c r="AA55">
        <v>0</v>
      </c>
      <c r="AB55">
        <v>8.7163475724091905E-3</v>
      </c>
      <c r="AC55">
        <v>1.0357255161039801E-2</v>
      </c>
      <c r="AD55">
        <v>3.2017653550767501E-2</v>
      </c>
      <c r="AE55">
        <v>0</v>
      </c>
      <c r="AF55">
        <v>4.2374908711807303E-2</v>
      </c>
      <c r="AG55">
        <v>1.5447588475990899E-2</v>
      </c>
      <c r="AH55">
        <v>2.9473453543204398E-2</v>
      </c>
      <c r="AI55">
        <v>0</v>
      </c>
      <c r="AJ55">
        <v>4.4921042019195397E-2</v>
      </c>
      <c r="AK55">
        <v>26.925555515701198</v>
      </c>
      <c r="AL55">
        <v>5.3985957643593396</v>
      </c>
      <c r="AM55">
        <v>0</v>
      </c>
      <c r="AN55">
        <v>32.324151280060498</v>
      </c>
      <c r="AO55">
        <v>24.2329999641311</v>
      </c>
      <c r="AP55">
        <v>4.8587361879234097</v>
      </c>
      <c r="AQ55">
        <v>0</v>
      </c>
      <c r="AR55">
        <v>29.091736152054501</v>
      </c>
      <c r="AS55">
        <v>7.1387621696869302E-4</v>
      </c>
      <c r="AT55">
        <v>8.2686886262203505E-5</v>
      </c>
      <c r="AU55">
        <v>0</v>
      </c>
      <c r="AV55">
        <v>7.9656310323089597E-4</v>
      </c>
      <c r="AW55">
        <v>5.7346329746421295E-4</v>
      </c>
      <c r="AX55">
        <v>9.8348955515112596E-4</v>
      </c>
      <c r="AY55">
        <v>2.3535159558462299E-3</v>
      </c>
      <c r="AZ55">
        <v>6.5676611961119804E-4</v>
      </c>
      <c r="BA55">
        <v>7.6071935361227095E-5</v>
      </c>
      <c r="BB55">
        <v>0</v>
      </c>
      <c r="BC55">
        <v>7.3283805497242503E-4</v>
      </c>
      <c r="BD55">
        <v>1.4336582436605299E-4</v>
      </c>
      <c r="BE55">
        <v>4.2149552363619601E-4</v>
      </c>
      <c r="BF55">
        <v>1.2976994029746699E-3</v>
      </c>
      <c r="BG55">
        <v>2.5688238685674602E-4</v>
      </c>
      <c r="BH55">
        <v>5.1505127343228697E-5</v>
      </c>
      <c r="BI55">
        <v>0</v>
      </c>
      <c r="BJ55">
        <v>3.0838751419997402E-4</v>
      </c>
      <c r="BK55">
        <v>0</v>
      </c>
      <c r="BL55">
        <v>2.9091736152054501</v>
      </c>
    </row>
    <row r="56" spans="1:64" x14ac:dyDescent="0.25">
      <c r="A56" t="s">
        <v>94</v>
      </c>
      <c r="B56">
        <v>2023</v>
      </c>
      <c r="C56" t="s">
        <v>93</v>
      </c>
      <c r="D56" t="s">
        <v>96</v>
      </c>
      <c r="E56" t="s">
        <v>49</v>
      </c>
      <c r="F56" t="s">
        <v>42</v>
      </c>
      <c r="G56" t="s">
        <v>42</v>
      </c>
      <c r="H56">
        <v>1775.85949194355</v>
      </c>
      <c r="I56">
        <v>232631.62122514701</v>
      </c>
      <c r="J56">
        <v>35531.397026233797</v>
      </c>
      <c r="K56">
        <v>0.113740668384993</v>
      </c>
      <c r="L56">
        <v>0</v>
      </c>
      <c r="M56">
        <v>4.5405152122879003E-2</v>
      </c>
      <c r="N56">
        <v>0.15914582050787199</v>
      </c>
      <c r="O56">
        <v>5.3304479777152099E-5</v>
      </c>
      <c r="P56">
        <v>2.1545861179209998E-3</v>
      </c>
      <c r="Q56">
        <v>1.01751211451717E-2</v>
      </c>
      <c r="R56">
        <v>4.0009305436897003E-5</v>
      </c>
      <c r="S56">
        <v>0.17156884155617899</v>
      </c>
      <c r="T56">
        <v>0.142207748457755</v>
      </c>
      <c r="U56">
        <v>0</v>
      </c>
      <c r="V56">
        <v>4.8478700037274003E-2</v>
      </c>
      <c r="W56">
        <v>0.190686448495029</v>
      </c>
      <c r="X56">
        <v>5.3304479777152099E-5</v>
      </c>
      <c r="Y56">
        <v>2.1545861179209998E-3</v>
      </c>
      <c r="Z56">
        <v>1.01751211451717E-2</v>
      </c>
      <c r="AA56">
        <v>4.0009305436897003E-5</v>
      </c>
      <c r="AB56">
        <v>0.203109469543336</v>
      </c>
      <c r="AC56">
        <v>7.17184534062834</v>
      </c>
      <c r="AD56">
        <v>0</v>
      </c>
      <c r="AE56">
        <v>1.99918064513538</v>
      </c>
      <c r="AF56">
        <v>9.1710259857637304</v>
      </c>
      <c r="AG56">
        <v>1.1047727701599499</v>
      </c>
      <c r="AH56">
        <v>0</v>
      </c>
      <c r="AI56">
        <v>0.130827781380362</v>
      </c>
      <c r="AJ56">
        <v>1.2356005515403099</v>
      </c>
      <c r="AK56">
        <v>154.20672327765999</v>
      </c>
      <c r="AL56">
        <v>0</v>
      </c>
      <c r="AM56">
        <v>2.1463959197385498</v>
      </c>
      <c r="AN56">
        <v>156.353119197398</v>
      </c>
      <c r="AO56">
        <v>138.78605094989399</v>
      </c>
      <c r="AP56">
        <v>0</v>
      </c>
      <c r="AQ56">
        <v>1.9317563277646901</v>
      </c>
      <c r="AR56">
        <v>140.71780727765801</v>
      </c>
      <c r="AS56">
        <v>5.7080231393267803E-5</v>
      </c>
      <c r="AT56">
        <v>0</v>
      </c>
      <c r="AU56">
        <v>2.5152498334223E-5</v>
      </c>
      <c r="AV56">
        <v>8.2232729727490803E-5</v>
      </c>
      <c r="AW56">
        <v>2.0514598307678098E-3</v>
      </c>
      <c r="AX56">
        <v>9.4238950722990902E-3</v>
      </c>
      <c r="AY56">
        <v>1.1557587632794301E-2</v>
      </c>
      <c r="AZ56">
        <v>5.2961034108267802E-5</v>
      </c>
      <c r="BA56">
        <v>0</v>
      </c>
      <c r="BB56">
        <v>2.3337368710903E-5</v>
      </c>
      <c r="BC56">
        <v>7.6298402819170795E-5</v>
      </c>
      <c r="BD56">
        <v>5.1286495698260799E-4</v>
      </c>
      <c r="BE56">
        <v>4.0388120171830303E-3</v>
      </c>
      <c r="BF56">
        <v>4.62797537698481E-3</v>
      </c>
      <c r="BG56">
        <v>1.65593614152579E-3</v>
      </c>
      <c r="BH56">
        <v>0</v>
      </c>
      <c r="BI56">
        <v>5.4225765576069001E-5</v>
      </c>
      <c r="BJ56">
        <v>1.71016190710186E-3</v>
      </c>
      <c r="BK56">
        <v>18.241360555214701</v>
      </c>
      <c r="BL56">
        <v>0</v>
      </c>
    </row>
    <row r="57" spans="1:64" x14ac:dyDescent="0.25">
      <c r="A57" t="s">
        <v>94</v>
      </c>
      <c r="B57">
        <v>2023</v>
      </c>
      <c r="C57" t="s">
        <v>93</v>
      </c>
      <c r="D57" t="s">
        <v>95</v>
      </c>
      <c r="E57" t="s">
        <v>49</v>
      </c>
      <c r="F57" t="s">
        <v>42</v>
      </c>
      <c r="G57" t="s">
        <v>42</v>
      </c>
      <c r="H57">
        <v>1958.4938153999899</v>
      </c>
      <c r="I57">
        <v>210256.824266999</v>
      </c>
      <c r="J57">
        <v>7833.9755489999998</v>
      </c>
      <c r="K57">
        <v>0.32229063589065798</v>
      </c>
      <c r="L57">
        <v>0</v>
      </c>
      <c r="M57">
        <v>2.9855803936899999E-2</v>
      </c>
      <c r="N57">
        <v>0.352146439827557</v>
      </c>
      <c r="O57">
        <v>2.2475703558099899E-4</v>
      </c>
      <c r="P57">
        <v>3.7503902011899902E-3</v>
      </c>
      <c r="Q57">
        <v>3.5699976029199998E-2</v>
      </c>
      <c r="R57">
        <v>1.2392444034699999E-4</v>
      </c>
      <c r="S57">
        <v>0.39194548753387598</v>
      </c>
      <c r="T57">
        <v>0.34697586141888997</v>
      </c>
      <c r="U57">
        <v>0</v>
      </c>
      <c r="V57">
        <v>3.1876791673999899E-2</v>
      </c>
      <c r="W57">
        <v>0.37885265309289001</v>
      </c>
      <c r="X57">
        <v>2.2475703558099899E-4</v>
      </c>
      <c r="Y57">
        <v>3.7503902011899902E-3</v>
      </c>
      <c r="Z57">
        <v>3.5699976029199998E-2</v>
      </c>
      <c r="AA57">
        <v>1.2392444034699999E-4</v>
      </c>
      <c r="AB57">
        <v>0.41865170079920699</v>
      </c>
      <c r="AC57">
        <v>2.6199474097814899</v>
      </c>
      <c r="AD57">
        <v>0</v>
      </c>
      <c r="AE57">
        <v>0.39757052684399902</v>
      </c>
      <c r="AF57">
        <v>3.0175179366254898</v>
      </c>
      <c r="AG57">
        <v>0.65979285561387002</v>
      </c>
      <c r="AH57">
        <v>0</v>
      </c>
      <c r="AI57">
        <v>4.81569526579999E-2</v>
      </c>
      <c r="AJ57">
        <v>0.70794980827186904</v>
      </c>
      <c r="AK57">
        <v>172.48000400160001</v>
      </c>
      <c r="AL57">
        <v>0</v>
      </c>
      <c r="AM57">
        <v>1.28697706389999</v>
      </c>
      <c r="AN57">
        <v>173.7669810655</v>
      </c>
      <c r="AO57">
        <v>155.23200360144</v>
      </c>
      <c r="AP57">
        <v>0</v>
      </c>
      <c r="AQ57">
        <v>1.1582793575099899</v>
      </c>
      <c r="AR57">
        <v>156.39028295895</v>
      </c>
      <c r="AS57">
        <v>5.3631713914886997E-4</v>
      </c>
      <c r="AT57">
        <v>0</v>
      </c>
      <c r="AU57">
        <v>2.445535648293E-5</v>
      </c>
      <c r="AV57">
        <v>5.607724956318E-4</v>
      </c>
      <c r="AW57">
        <v>1.85414787214E-3</v>
      </c>
      <c r="AX57">
        <v>8.5174931723999998E-3</v>
      </c>
      <c r="AY57">
        <v>1.0932413540171699E-2</v>
      </c>
      <c r="AZ57">
        <v>4.9761390219917002E-4</v>
      </c>
      <c r="BA57">
        <v>0</v>
      </c>
      <c r="BB57">
        <v>2.269053671995E-5</v>
      </c>
      <c r="BC57">
        <v>5.2030443891911999E-4</v>
      </c>
      <c r="BD57">
        <v>4.6353696879000001E-4</v>
      </c>
      <c r="BE57">
        <v>3.6503539679E-3</v>
      </c>
      <c r="BF57">
        <v>4.63419537560912E-3</v>
      </c>
      <c r="BG57">
        <v>1.7731029838599999E-3</v>
      </c>
      <c r="BH57">
        <v>0</v>
      </c>
      <c r="BI57">
        <v>2.0030979878300001E-5</v>
      </c>
      <c r="BJ57">
        <v>1.79313396373829E-3</v>
      </c>
      <c r="BK57">
        <v>19.1263783741</v>
      </c>
      <c r="BL57">
        <v>0</v>
      </c>
    </row>
    <row r="58" spans="1:64" x14ac:dyDescent="0.25">
      <c r="A58" t="s">
        <v>94</v>
      </c>
      <c r="B58">
        <v>2023</v>
      </c>
      <c r="C58" t="s">
        <v>93</v>
      </c>
      <c r="D58" t="s">
        <v>95</v>
      </c>
      <c r="E58" t="s">
        <v>43</v>
      </c>
      <c r="F58" t="s">
        <v>42</v>
      </c>
      <c r="G58" t="s">
        <v>42</v>
      </c>
      <c r="H58">
        <v>7612.6224177726999</v>
      </c>
      <c r="I58">
        <v>815969.77670776297</v>
      </c>
      <c r="J58">
        <v>30450.489025667299</v>
      </c>
      <c r="K58">
        <v>0.45352079626720698</v>
      </c>
      <c r="L58">
        <v>0</v>
      </c>
      <c r="M58">
        <v>0</v>
      </c>
      <c r="N58">
        <v>0.45352079626720698</v>
      </c>
      <c r="O58">
        <v>0</v>
      </c>
      <c r="P58">
        <v>0</v>
      </c>
      <c r="Q58">
        <v>0</v>
      </c>
      <c r="R58">
        <v>0</v>
      </c>
      <c r="S58">
        <v>0.45352079626720698</v>
      </c>
      <c r="T58">
        <v>0.51630326227761003</v>
      </c>
      <c r="U58">
        <v>0</v>
      </c>
      <c r="V58">
        <v>0</v>
      </c>
      <c r="W58">
        <v>0.51630326227761003</v>
      </c>
      <c r="X58">
        <v>0</v>
      </c>
      <c r="Y58">
        <v>0</v>
      </c>
      <c r="Z58">
        <v>0</v>
      </c>
      <c r="AA58">
        <v>0</v>
      </c>
      <c r="AB58">
        <v>0.51630326227761003</v>
      </c>
      <c r="AC58">
        <v>2.0844723737235502</v>
      </c>
      <c r="AD58">
        <v>0</v>
      </c>
      <c r="AE58">
        <v>0</v>
      </c>
      <c r="AF58">
        <v>2.0844723737235502</v>
      </c>
      <c r="AG58">
        <v>11.0281721101421</v>
      </c>
      <c r="AH58">
        <v>0</v>
      </c>
      <c r="AI58">
        <v>0</v>
      </c>
      <c r="AJ58">
        <v>11.0281721101421</v>
      </c>
      <c r="AK58">
        <v>2219.4454247630101</v>
      </c>
      <c r="AL58">
        <v>0</v>
      </c>
      <c r="AM58">
        <v>0</v>
      </c>
      <c r="AN58">
        <v>2219.4454247630101</v>
      </c>
      <c r="AO58">
        <v>1997.5008822867101</v>
      </c>
      <c r="AP58">
        <v>0</v>
      </c>
      <c r="AQ58">
        <v>0</v>
      </c>
      <c r="AR58">
        <v>1997.5008822867101</v>
      </c>
      <c r="AS58">
        <v>0.19242629862532301</v>
      </c>
      <c r="AT58">
        <v>0</v>
      </c>
      <c r="AU58">
        <v>0</v>
      </c>
      <c r="AV58">
        <v>0.19242629862532301</v>
      </c>
      <c r="AW58">
        <v>7.1956220667861604E-3</v>
      </c>
      <c r="AX58">
        <v>0.75717732158753304</v>
      </c>
      <c r="AY58">
        <v>0.95679924227964297</v>
      </c>
      <c r="AZ58">
        <v>0.17703220024465</v>
      </c>
      <c r="BA58">
        <v>0</v>
      </c>
      <c r="BB58">
        <v>0</v>
      </c>
      <c r="BC58">
        <v>0.17703220024465</v>
      </c>
      <c r="BD58">
        <v>1.7989055161165199E-3</v>
      </c>
      <c r="BE58">
        <v>0.324504550446236</v>
      </c>
      <c r="BF58">
        <v>0.50333565620700405</v>
      </c>
      <c r="BG58">
        <v>2.1188202048577E-2</v>
      </c>
      <c r="BH58">
        <v>0</v>
      </c>
      <c r="BI58">
        <v>0</v>
      </c>
      <c r="BJ58">
        <v>2.1188202048577E-2</v>
      </c>
      <c r="BK58">
        <v>0</v>
      </c>
      <c r="BL58">
        <v>199.75010557916499</v>
      </c>
    </row>
    <row r="59" spans="1:64" x14ac:dyDescent="0.25">
      <c r="A59" t="s">
        <v>94</v>
      </c>
      <c r="B59">
        <v>2023</v>
      </c>
      <c r="C59" t="s">
        <v>93</v>
      </c>
      <c r="D59" t="s">
        <v>92</v>
      </c>
      <c r="E59" t="s">
        <v>43</v>
      </c>
      <c r="F59" t="s">
        <v>42</v>
      </c>
      <c r="G59" t="s">
        <v>42</v>
      </c>
      <c r="H59">
        <v>4632.5305366511902</v>
      </c>
      <c r="I59">
        <v>261403.282395924</v>
      </c>
      <c r="J59">
        <v>0</v>
      </c>
      <c r="K59">
        <v>2.7165134628865901E-2</v>
      </c>
      <c r="L59">
        <v>1.0718948402562399E-3</v>
      </c>
      <c r="M59">
        <v>0</v>
      </c>
      <c r="N59">
        <v>2.8237029469122099E-2</v>
      </c>
      <c r="O59">
        <v>0</v>
      </c>
      <c r="P59">
        <v>0</v>
      </c>
      <c r="Q59">
        <v>0</v>
      </c>
      <c r="R59">
        <v>0</v>
      </c>
      <c r="S59">
        <v>2.8237029469122099E-2</v>
      </c>
      <c r="T59">
        <v>3.09254379299084E-2</v>
      </c>
      <c r="U59">
        <v>1.22027068161515E-3</v>
      </c>
      <c r="V59">
        <v>0</v>
      </c>
      <c r="W59">
        <v>3.2145708611523501E-2</v>
      </c>
      <c r="X59">
        <v>0</v>
      </c>
      <c r="Y59">
        <v>0</v>
      </c>
      <c r="Z59">
        <v>0</v>
      </c>
      <c r="AA59">
        <v>0</v>
      </c>
      <c r="AB59">
        <v>3.2145708611523501E-2</v>
      </c>
      <c r="AC59">
        <v>0.116341500162678</v>
      </c>
      <c r="AD59">
        <v>1.2675226879102599E-2</v>
      </c>
      <c r="AE59">
        <v>0</v>
      </c>
      <c r="AF59">
        <v>0.12901672704178099</v>
      </c>
      <c r="AG59">
        <v>0.32552784931923201</v>
      </c>
      <c r="AH59">
        <v>1.9149666567447501E-2</v>
      </c>
      <c r="AI59">
        <v>0</v>
      </c>
      <c r="AJ59">
        <v>0.34467751588668</v>
      </c>
      <c r="AK59">
        <v>320.43329978901301</v>
      </c>
      <c r="AL59">
        <v>3.8083596802272202</v>
      </c>
      <c r="AM59">
        <v>0</v>
      </c>
      <c r="AN59">
        <v>324.24165946924097</v>
      </c>
      <c r="AO59">
        <v>288.38996981011201</v>
      </c>
      <c r="AP59">
        <v>3.4275237122045001</v>
      </c>
      <c r="AQ59">
        <v>0</v>
      </c>
      <c r="AR59">
        <v>291.81749352231702</v>
      </c>
      <c r="AS59">
        <v>1.2846395641989E-2</v>
      </c>
      <c r="AT59">
        <v>4.5008033984524898E-5</v>
      </c>
      <c r="AU59">
        <v>0</v>
      </c>
      <c r="AV59">
        <v>1.28914036759735E-2</v>
      </c>
      <c r="AW59">
        <v>3.4577735387734702E-3</v>
      </c>
      <c r="AX59">
        <v>3.7557183586977898E-2</v>
      </c>
      <c r="AY59">
        <v>5.3906360801724902E-2</v>
      </c>
      <c r="AZ59">
        <v>1.1818683990629899E-2</v>
      </c>
      <c r="BA59">
        <v>4.1407391265763202E-5</v>
      </c>
      <c r="BB59">
        <v>0</v>
      </c>
      <c r="BC59">
        <v>1.1860091381895701E-2</v>
      </c>
      <c r="BD59">
        <v>8.6444338469336896E-4</v>
      </c>
      <c r="BE59">
        <v>1.6095935822990501E-2</v>
      </c>
      <c r="BF59">
        <v>2.8820470589579601E-2</v>
      </c>
      <c r="BG59">
        <v>3.0570834770775701E-3</v>
      </c>
      <c r="BH59">
        <v>3.6333531692420803E-5</v>
      </c>
      <c r="BI59">
        <v>0</v>
      </c>
      <c r="BJ59">
        <v>3.0934170087699902E-3</v>
      </c>
      <c r="BK59">
        <v>0</v>
      </c>
      <c r="BL59">
        <v>29.181749352231702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9"/>
  <sheetViews>
    <sheetView workbookViewId="0"/>
  </sheetViews>
  <sheetFormatPr defaultRowHeight="15" x14ac:dyDescent="0.25"/>
  <cols>
    <col min="4" max="4" width="24.5703125" customWidth="1"/>
  </cols>
  <sheetData>
    <row r="1" spans="1:49" x14ac:dyDescent="0.25">
      <c r="A1" t="s">
        <v>175</v>
      </c>
      <c r="I1" s="20">
        <f>SUMPRODUCT(I43:I48,AB43:AB48)/SUM(I43:I48)</f>
        <v>2.3128138705430668</v>
      </c>
      <c r="J1" t="s">
        <v>176</v>
      </c>
    </row>
    <row r="2" spans="1:49" x14ac:dyDescent="0.25">
      <c r="A2" t="s">
        <v>165</v>
      </c>
      <c r="I2" s="20">
        <f>SUMPRODUCT(I15:I16,AB15:AB16)/SUM(I15:I16)</f>
        <v>0.77327941850126114</v>
      </c>
      <c r="J2" t="s">
        <v>177</v>
      </c>
    </row>
    <row r="3" spans="1:49" x14ac:dyDescent="0.25">
      <c r="A3" t="s">
        <v>164</v>
      </c>
      <c r="I3" s="20">
        <f>SUMPRODUCT(I17:I18,AB17:AB18)/SUM(I17:I18)</f>
        <v>1.2008173688087802</v>
      </c>
      <c r="J3" t="s">
        <v>178</v>
      </c>
    </row>
    <row r="4" spans="1:49" x14ac:dyDescent="0.25">
      <c r="A4" t="s">
        <v>0</v>
      </c>
      <c r="I4" s="20">
        <f>SUMPRODUCT(I9:I14,AB9:AB14)/SUM(I9:I14)</f>
        <v>7.95161812220814E-2</v>
      </c>
      <c r="J4" t="s">
        <v>181</v>
      </c>
    </row>
    <row r="5" spans="1:49" x14ac:dyDescent="0.25">
      <c r="A5" t="s">
        <v>1</v>
      </c>
      <c r="I5" s="20">
        <f>SUMPRODUCT(I9:I14,AD9:AD14)/SUM(I9:I14)</f>
        <v>0.57838804104561437</v>
      </c>
      <c r="J5" t="s">
        <v>183</v>
      </c>
    </row>
    <row r="6" spans="1:49" x14ac:dyDescent="0.25">
      <c r="A6" t="s">
        <v>2</v>
      </c>
      <c r="I6" s="20">
        <f>SUM(I9:I14)/SUM(J9:J14)</f>
        <v>5.4950868805558786</v>
      </c>
      <c r="J6" t="s">
        <v>182</v>
      </c>
    </row>
    <row r="7" spans="1:49" x14ac:dyDescent="0.25">
      <c r="A7" t="s">
        <v>3</v>
      </c>
      <c r="B7" t="s">
        <v>4</v>
      </c>
      <c r="C7" t="s">
        <v>163</v>
      </c>
      <c r="D7" t="s">
        <v>162</v>
      </c>
      <c r="E7" t="s">
        <v>7</v>
      </c>
      <c r="F7" t="s">
        <v>5</v>
      </c>
      <c r="G7" t="s">
        <v>6</v>
      </c>
      <c r="H7" t="s">
        <v>8</v>
      </c>
      <c r="I7" t="s">
        <v>9</v>
      </c>
      <c r="J7" t="s">
        <v>10</v>
      </c>
      <c r="K7" t="s">
        <v>11</v>
      </c>
      <c r="L7" t="s">
        <v>12</v>
      </c>
      <c r="M7" t="s">
        <v>13</v>
      </c>
      <c r="N7" t="s">
        <v>14</v>
      </c>
      <c r="O7" t="s">
        <v>160</v>
      </c>
      <c r="P7" t="s">
        <v>159</v>
      </c>
      <c r="Q7" t="s">
        <v>158</v>
      </c>
      <c r="R7" t="s">
        <v>15</v>
      </c>
      <c r="S7" t="s">
        <v>16</v>
      </c>
      <c r="T7" t="s">
        <v>17</v>
      </c>
      <c r="U7" t="s">
        <v>18</v>
      </c>
      <c r="V7" t="s">
        <v>155</v>
      </c>
      <c r="W7" t="s">
        <v>154</v>
      </c>
      <c r="X7" t="s">
        <v>153</v>
      </c>
      <c r="Y7" t="s">
        <v>19</v>
      </c>
      <c r="Z7" t="s">
        <v>20</v>
      </c>
      <c r="AA7" t="s">
        <v>21</v>
      </c>
      <c r="AB7" t="s">
        <v>174</v>
      </c>
      <c r="AC7" t="s">
        <v>173</v>
      </c>
      <c r="AD7" t="s">
        <v>172</v>
      </c>
      <c r="AE7" t="s">
        <v>25</v>
      </c>
      <c r="AF7" t="s">
        <v>26</v>
      </c>
      <c r="AG7" t="s">
        <v>27</v>
      </c>
      <c r="AH7" t="s">
        <v>148</v>
      </c>
      <c r="AI7" t="s">
        <v>147</v>
      </c>
      <c r="AJ7" t="s">
        <v>146</v>
      </c>
      <c r="AK7" t="s">
        <v>28</v>
      </c>
      <c r="AL7" t="s">
        <v>29</v>
      </c>
      <c r="AM7" t="s">
        <v>30</v>
      </c>
      <c r="AN7" t="s">
        <v>31</v>
      </c>
      <c r="AO7" t="s">
        <v>32</v>
      </c>
      <c r="AP7" t="s">
        <v>33</v>
      </c>
      <c r="AQ7" t="s">
        <v>34</v>
      </c>
      <c r="AR7" t="s">
        <v>35</v>
      </c>
      <c r="AS7" t="s">
        <v>36</v>
      </c>
      <c r="AT7" t="s">
        <v>37</v>
      </c>
      <c r="AU7" t="s">
        <v>171</v>
      </c>
      <c r="AV7" t="s">
        <v>170</v>
      </c>
      <c r="AW7" t="s">
        <v>169</v>
      </c>
    </row>
    <row r="8" spans="1:49" x14ac:dyDescent="0.25">
      <c r="G8" t="s">
        <v>137</v>
      </c>
      <c r="H8" t="s">
        <v>136</v>
      </c>
      <c r="I8" t="s">
        <v>135</v>
      </c>
      <c r="J8" t="s">
        <v>134</v>
      </c>
      <c r="K8" t="s">
        <v>168</v>
      </c>
      <c r="L8" t="s">
        <v>167</v>
      </c>
      <c r="M8" t="s">
        <v>167</v>
      </c>
      <c r="N8" t="s">
        <v>167</v>
      </c>
      <c r="O8" t="s">
        <v>167</v>
      </c>
      <c r="P8" t="s">
        <v>168</v>
      </c>
      <c r="Q8" t="s">
        <v>167</v>
      </c>
      <c r="R8" t="s">
        <v>168</v>
      </c>
      <c r="S8" t="s">
        <v>167</v>
      </c>
      <c r="T8" t="s">
        <v>167</v>
      </c>
      <c r="U8" t="s">
        <v>167</v>
      </c>
      <c r="V8" t="s">
        <v>167</v>
      </c>
      <c r="W8" t="s">
        <v>168</v>
      </c>
      <c r="X8" t="s">
        <v>167</v>
      </c>
      <c r="Y8" t="s">
        <v>168</v>
      </c>
      <c r="Z8" t="s">
        <v>167</v>
      </c>
      <c r="AA8" t="s">
        <v>167</v>
      </c>
      <c r="AB8" t="s">
        <v>168</v>
      </c>
      <c r="AC8" t="s">
        <v>167</v>
      </c>
      <c r="AD8" t="s">
        <v>167</v>
      </c>
      <c r="AE8" t="s">
        <v>168</v>
      </c>
      <c r="AF8" t="s">
        <v>167</v>
      </c>
      <c r="AG8" t="s">
        <v>167</v>
      </c>
      <c r="AH8" t="s">
        <v>168</v>
      </c>
      <c r="AI8" t="s">
        <v>167</v>
      </c>
      <c r="AJ8" t="s">
        <v>167</v>
      </c>
      <c r="AK8" t="s">
        <v>168</v>
      </c>
      <c r="AL8" t="s">
        <v>167</v>
      </c>
      <c r="AM8" t="s">
        <v>167</v>
      </c>
      <c r="AN8" t="s">
        <v>168</v>
      </c>
      <c r="AO8" t="s">
        <v>168</v>
      </c>
      <c r="AP8" t="s">
        <v>168</v>
      </c>
      <c r="AQ8" t="s">
        <v>167</v>
      </c>
      <c r="AR8" t="s">
        <v>167</v>
      </c>
      <c r="AS8" t="s">
        <v>168</v>
      </c>
      <c r="AT8" t="s">
        <v>168</v>
      </c>
      <c r="AU8" t="s">
        <v>168</v>
      </c>
      <c r="AV8" t="s">
        <v>167</v>
      </c>
      <c r="AW8" t="s">
        <v>167</v>
      </c>
    </row>
    <row r="9" spans="1:49" x14ac:dyDescent="0.25">
      <c r="A9" t="s">
        <v>94</v>
      </c>
      <c r="B9">
        <v>2023</v>
      </c>
      <c r="C9" t="s">
        <v>93</v>
      </c>
      <c r="D9" t="s">
        <v>52</v>
      </c>
      <c r="E9" t="s">
        <v>49</v>
      </c>
      <c r="F9" t="s">
        <v>42</v>
      </c>
      <c r="G9" t="s">
        <v>42</v>
      </c>
      <c r="H9">
        <v>6024892.3605000004</v>
      </c>
      <c r="I9">
        <v>204411014.44825399</v>
      </c>
      <c r="J9">
        <v>38008859.742899999</v>
      </c>
      <c r="K9">
        <v>1.3185760113134101E-2</v>
      </c>
      <c r="L9">
        <v>0</v>
      </c>
      <c r="M9">
        <v>0.48303864933607199</v>
      </c>
      <c r="N9">
        <v>0.21413776179984101</v>
      </c>
      <c r="O9">
        <v>0.50881080296318504</v>
      </c>
      <c r="P9">
        <v>3.6880688879550302E-2</v>
      </c>
      <c r="Q9">
        <v>0.19854549337764199</v>
      </c>
      <c r="R9">
        <v>2.2666181764449199E-2</v>
      </c>
      <c r="S9">
        <v>0</v>
      </c>
      <c r="T9">
        <v>0.51574486600382297</v>
      </c>
      <c r="U9">
        <v>0.21413776179984101</v>
      </c>
      <c r="V9">
        <v>0.50881080296318504</v>
      </c>
      <c r="W9">
        <v>3.6880688879550302E-2</v>
      </c>
      <c r="X9">
        <v>0.19854549337764199</v>
      </c>
      <c r="Y9">
        <v>0.686556642297384</v>
      </c>
      <c r="Z9">
        <v>0</v>
      </c>
      <c r="AA9">
        <v>7.2314856943988897</v>
      </c>
      <c r="AB9">
        <v>6.3243905139703405E-2</v>
      </c>
      <c r="AC9">
        <v>0</v>
      </c>
      <c r="AD9">
        <v>0.439799368877349</v>
      </c>
      <c r="AE9">
        <v>359.92559396046101</v>
      </c>
      <c r="AF9">
        <v>0</v>
      </c>
      <c r="AG9">
        <v>467.66628763613897</v>
      </c>
      <c r="AH9">
        <v>235.08874171092799</v>
      </c>
      <c r="AI9">
        <v>0</v>
      </c>
      <c r="AJ9">
        <v>313.97429829779099</v>
      </c>
      <c r="AK9">
        <v>2.0189578702552902E-3</v>
      </c>
      <c r="AL9">
        <v>0</v>
      </c>
      <c r="AM9">
        <v>2.4990179384031901E-2</v>
      </c>
      <c r="AN9">
        <v>7.9999587678769406E-3</v>
      </c>
      <c r="AO9">
        <v>3.6749815258631503E-2</v>
      </c>
      <c r="AP9">
        <v>1.8729697651008099E-3</v>
      </c>
      <c r="AQ9">
        <v>0</v>
      </c>
      <c r="AR9">
        <v>2.31841348150429E-2</v>
      </c>
      <c r="AS9">
        <v>1.99998965277708E-3</v>
      </c>
      <c r="AT9">
        <v>1.57499203974872E-2</v>
      </c>
      <c r="AU9">
        <v>3.6041148960527501E-3</v>
      </c>
      <c r="AV9">
        <v>0</v>
      </c>
      <c r="AW9">
        <v>4.7969109219099604E-3</v>
      </c>
    </row>
    <row r="10" spans="1:49" x14ac:dyDescent="0.25">
      <c r="A10" t="s">
        <v>94</v>
      </c>
      <c r="B10">
        <v>2023</v>
      </c>
      <c r="C10" t="s">
        <v>93</v>
      </c>
      <c r="D10" t="s">
        <v>52</v>
      </c>
      <c r="E10" t="s">
        <v>43</v>
      </c>
      <c r="F10" t="s">
        <v>42</v>
      </c>
      <c r="G10" t="s">
        <v>42</v>
      </c>
      <c r="H10">
        <v>20684.609136499999</v>
      </c>
      <c r="I10">
        <v>646320.17663034506</v>
      </c>
      <c r="J10">
        <v>127773.83661899999</v>
      </c>
      <c r="K10">
        <v>1.47795201000598E-2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1.6825500500184699E-2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0.10603251772863</v>
      </c>
      <c r="Z10">
        <v>0</v>
      </c>
      <c r="AA10">
        <v>0</v>
      </c>
      <c r="AB10">
        <v>0.292980666909189</v>
      </c>
      <c r="AC10">
        <v>0</v>
      </c>
      <c r="AD10">
        <v>0</v>
      </c>
      <c r="AE10">
        <v>323.29867322637</v>
      </c>
      <c r="AF10">
        <v>0</v>
      </c>
      <c r="AG10">
        <v>0</v>
      </c>
      <c r="AH10">
        <v>217.92170373143699</v>
      </c>
      <c r="AI10">
        <v>0</v>
      </c>
      <c r="AJ10">
        <v>0</v>
      </c>
      <c r="AK10">
        <v>1.00336433135426E-2</v>
      </c>
      <c r="AL10">
        <v>0</v>
      </c>
      <c r="AM10">
        <v>0</v>
      </c>
      <c r="AN10">
        <v>7.9999582950365401E-3</v>
      </c>
      <c r="AO10">
        <v>3.6749814832709102E-2</v>
      </c>
      <c r="AP10">
        <v>9.2309521600663601E-3</v>
      </c>
      <c r="AQ10">
        <v>0</v>
      </c>
      <c r="AR10">
        <v>0</v>
      </c>
      <c r="AS10">
        <v>1.9999895739385102E-3</v>
      </c>
      <c r="AT10">
        <v>1.5749919575337799E-2</v>
      </c>
      <c r="AU10">
        <v>3.0864095406833401E-3</v>
      </c>
      <c r="AV10">
        <v>0</v>
      </c>
      <c r="AW10">
        <v>0</v>
      </c>
    </row>
    <row r="11" spans="1:49" x14ac:dyDescent="0.25">
      <c r="A11" t="s">
        <v>94</v>
      </c>
      <c r="B11">
        <v>2023</v>
      </c>
      <c r="C11" t="s">
        <v>93</v>
      </c>
      <c r="D11" t="s">
        <v>53</v>
      </c>
      <c r="E11" t="s">
        <v>49</v>
      </c>
      <c r="F11" t="s">
        <v>42</v>
      </c>
      <c r="G11" t="s">
        <v>42</v>
      </c>
      <c r="H11">
        <v>715167.42133000004</v>
      </c>
      <c r="I11">
        <v>24337964.923820101</v>
      </c>
      <c r="J11">
        <v>4319749.9617999997</v>
      </c>
      <c r="K11">
        <v>3.7282674873956097E-2</v>
      </c>
      <c r="L11">
        <v>0</v>
      </c>
      <c r="M11">
        <v>1.2996352994623599</v>
      </c>
      <c r="N11">
        <v>0.807143769064123</v>
      </c>
      <c r="O11">
        <v>1.4886333254412001</v>
      </c>
      <c r="P11">
        <v>0.143502895785416</v>
      </c>
      <c r="Q11">
        <v>0.65645744213700896</v>
      </c>
      <c r="R11">
        <v>5.5539402173538997E-2</v>
      </c>
      <c r="S11">
        <v>0</v>
      </c>
      <c r="T11">
        <v>1.38761441431025</v>
      </c>
      <c r="U11">
        <v>0.807143769064123</v>
      </c>
      <c r="V11">
        <v>1.4886333254412001</v>
      </c>
      <c r="W11">
        <v>0.143502895785416</v>
      </c>
      <c r="X11">
        <v>0.65645744213700896</v>
      </c>
      <c r="Y11">
        <v>1.6290888166848201</v>
      </c>
      <c r="Z11">
        <v>0</v>
      </c>
      <c r="AA11">
        <v>17.706916665165899</v>
      </c>
      <c r="AB11">
        <v>0.16130610628535899</v>
      </c>
      <c r="AC11">
        <v>0</v>
      </c>
      <c r="AD11">
        <v>1.04074446148009</v>
      </c>
      <c r="AE11">
        <v>414.49815630862503</v>
      </c>
      <c r="AF11">
        <v>0</v>
      </c>
      <c r="AG11">
        <v>514.49039590444499</v>
      </c>
      <c r="AH11">
        <v>289.99013193727001</v>
      </c>
      <c r="AI11">
        <v>0</v>
      </c>
      <c r="AJ11">
        <v>368.178146961989</v>
      </c>
      <c r="AK11">
        <v>3.22210377427914E-3</v>
      </c>
      <c r="AL11">
        <v>0</v>
      </c>
      <c r="AM11">
        <v>2.8245406274759299E-2</v>
      </c>
      <c r="AN11">
        <v>7.9999584272859598E-3</v>
      </c>
      <c r="AO11">
        <v>3.6749814800085399E-2</v>
      </c>
      <c r="AP11">
        <v>2.9890495694701201E-3</v>
      </c>
      <c r="AQ11">
        <v>0</v>
      </c>
      <c r="AR11">
        <v>2.6203714377376602E-2</v>
      </c>
      <c r="AS11">
        <v>1.9999896100289399E-3</v>
      </c>
      <c r="AT11">
        <v>1.5749919574933501E-2</v>
      </c>
      <c r="AU11">
        <v>4.1645908350830098E-3</v>
      </c>
      <c r="AV11">
        <v>0</v>
      </c>
      <c r="AW11">
        <v>5.4545554895448298E-3</v>
      </c>
    </row>
    <row r="12" spans="1:49" x14ac:dyDescent="0.25">
      <c r="A12" t="s">
        <v>94</v>
      </c>
      <c r="B12">
        <v>2023</v>
      </c>
      <c r="C12" t="s">
        <v>93</v>
      </c>
      <c r="D12" t="s">
        <v>53</v>
      </c>
      <c r="E12" t="s">
        <v>43</v>
      </c>
      <c r="F12" t="s">
        <v>42</v>
      </c>
      <c r="G12" t="s">
        <v>42</v>
      </c>
      <c r="H12">
        <v>1036.0355480000001</v>
      </c>
      <c r="I12">
        <v>34796.7064882083</v>
      </c>
      <c r="J12">
        <v>6023.8764145999903</v>
      </c>
      <c r="K12">
        <v>3.5606440001803498E-2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4.0535563564622797E-2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0.182994373024914</v>
      </c>
      <c r="Z12">
        <v>0</v>
      </c>
      <c r="AA12">
        <v>0</v>
      </c>
      <c r="AB12">
        <v>0.40611770192673002</v>
      </c>
      <c r="AC12">
        <v>0</v>
      </c>
      <c r="AD12">
        <v>0</v>
      </c>
      <c r="AE12">
        <v>329.77734728300499</v>
      </c>
      <c r="AF12">
        <v>0</v>
      </c>
      <c r="AG12">
        <v>0</v>
      </c>
      <c r="AH12">
        <v>222.57094484285801</v>
      </c>
      <c r="AI12">
        <v>0</v>
      </c>
      <c r="AJ12">
        <v>0</v>
      </c>
      <c r="AK12">
        <v>2.8251799079775E-2</v>
      </c>
      <c r="AL12">
        <v>0</v>
      </c>
      <c r="AM12">
        <v>0</v>
      </c>
      <c r="AN12">
        <v>7.9999584880484295E-3</v>
      </c>
      <c r="AO12">
        <v>3.6749814556024801E-2</v>
      </c>
      <c r="AP12">
        <v>2.5991654784071401E-2</v>
      </c>
      <c r="AQ12">
        <v>0</v>
      </c>
      <c r="AR12">
        <v>0</v>
      </c>
      <c r="AS12">
        <v>1.9999896108824598E-3</v>
      </c>
      <c r="AT12">
        <v>1.5749919448542999E-2</v>
      </c>
      <c r="AU12">
        <v>3.1482590342282002E-3</v>
      </c>
      <c r="AV12">
        <v>0</v>
      </c>
      <c r="AW12">
        <v>0</v>
      </c>
    </row>
    <row r="13" spans="1:49" x14ac:dyDescent="0.25">
      <c r="A13" t="s">
        <v>94</v>
      </c>
      <c r="B13">
        <v>2023</v>
      </c>
      <c r="C13" t="s">
        <v>93</v>
      </c>
      <c r="D13" t="s">
        <v>54</v>
      </c>
      <c r="E13" t="s">
        <v>49</v>
      </c>
      <c r="F13" t="s">
        <v>42</v>
      </c>
      <c r="G13" t="s">
        <v>42</v>
      </c>
      <c r="H13">
        <v>2035620.6846799999</v>
      </c>
      <c r="I13">
        <v>74239198.670582905</v>
      </c>
      <c r="J13">
        <v>12799681.5858799</v>
      </c>
      <c r="K13">
        <v>1.74215537750547E-2</v>
      </c>
      <c r="L13">
        <v>0</v>
      </c>
      <c r="M13">
        <v>0.68070421198004805</v>
      </c>
      <c r="N13">
        <v>0.35599693906925001</v>
      </c>
      <c r="O13">
        <v>0.761436119456952</v>
      </c>
      <c r="P13">
        <v>6.5013296167340806E-2</v>
      </c>
      <c r="Q13">
        <v>0.36232373860036199</v>
      </c>
      <c r="R13">
        <v>2.98236956852845E-2</v>
      </c>
      <c r="S13">
        <v>0</v>
      </c>
      <c r="T13">
        <v>0.72678445489519095</v>
      </c>
      <c r="U13">
        <v>0.35599693906925001</v>
      </c>
      <c r="V13">
        <v>0.761436119456952</v>
      </c>
      <c r="W13">
        <v>6.5013296167340806E-2</v>
      </c>
      <c r="X13">
        <v>0.36232373860036199</v>
      </c>
      <c r="Y13">
        <v>0.90200359211104497</v>
      </c>
      <c r="Z13">
        <v>0</v>
      </c>
      <c r="AA13">
        <v>9.9839760715580095</v>
      </c>
      <c r="AB13">
        <v>9.5349539606993605E-2</v>
      </c>
      <c r="AC13">
        <v>0</v>
      </c>
      <c r="AD13">
        <v>0.81397278422947605</v>
      </c>
      <c r="AE13">
        <v>488.49893072232697</v>
      </c>
      <c r="AF13">
        <v>0</v>
      </c>
      <c r="AG13">
        <v>633.59685509025701</v>
      </c>
      <c r="AH13">
        <v>355.42901619765001</v>
      </c>
      <c r="AI13">
        <v>0</v>
      </c>
      <c r="AJ13">
        <v>467.58904506028102</v>
      </c>
      <c r="AK13">
        <v>2.0079613750957999E-3</v>
      </c>
      <c r="AL13">
        <v>0</v>
      </c>
      <c r="AM13">
        <v>2.4536268225332301E-2</v>
      </c>
      <c r="AN13">
        <v>7.9999584681866107E-3</v>
      </c>
      <c r="AO13">
        <v>3.6749814158467203E-2</v>
      </c>
      <c r="AP13">
        <v>1.86287419033337E-3</v>
      </c>
      <c r="AQ13">
        <v>0</v>
      </c>
      <c r="AR13">
        <v>2.27643787193289E-2</v>
      </c>
      <c r="AS13">
        <v>1.9999896175001198E-3</v>
      </c>
      <c r="AT13">
        <v>1.57499199203931E-2</v>
      </c>
      <c r="AU13">
        <v>4.8910895059793603E-3</v>
      </c>
      <c r="AV13">
        <v>0</v>
      </c>
      <c r="AW13">
        <v>6.5026447714191899E-3</v>
      </c>
    </row>
    <row r="14" spans="1:49" x14ac:dyDescent="0.25">
      <c r="A14" t="s">
        <v>94</v>
      </c>
      <c r="B14">
        <v>2023</v>
      </c>
      <c r="C14" t="s">
        <v>93</v>
      </c>
      <c r="D14" t="s">
        <v>54</v>
      </c>
      <c r="E14" t="s">
        <v>43</v>
      </c>
      <c r="F14" t="s">
        <v>42</v>
      </c>
      <c r="G14" t="s">
        <v>42</v>
      </c>
      <c r="H14">
        <v>972.63445869999998</v>
      </c>
      <c r="I14">
        <v>33603.6808185599</v>
      </c>
      <c r="J14">
        <v>5990.5023235999997</v>
      </c>
      <c r="K14">
        <v>2.2224592198017399E-2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2.5301219617208201E-2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0.142844217934498</v>
      </c>
      <c r="Z14">
        <v>0</v>
      </c>
      <c r="AA14">
        <v>0</v>
      </c>
      <c r="AB14">
        <v>0.40225564596669799</v>
      </c>
      <c r="AC14">
        <v>0</v>
      </c>
      <c r="AD14">
        <v>0</v>
      </c>
      <c r="AE14">
        <v>326.65380980940603</v>
      </c>
      <c r="AF14">
        <v>0</v>
      </c>
      <c r="AG14">
        <v>0</v>
      </c>
      <c r="AH14">
        <v>239.121723869812</v>
      </c>
      <c r="AI14">
        <v>0</v>
      </c>
      <c r="AJ14">
        <v>0</v>
      </c>
      <c r="AK14">
        <v>1.52781423775696E-2</v>
      </c>
      <c r="AL14">
        <v>0</v>
      </c>
      <c r="AM14">
        <v>0</v>
      </c>
      <c r="AN14">
        <v>7.9999585324942203E-3</v>
      </c>
      <c r="AO14">
        <v>3.67498146768949E-2</v>
      </c>
      <c r="AP14">
        <v>1.40558914753187E-2</v>
      </c>
      <c r="AQ14">
        <v>0</v>
      </c>
      <c r="AR14">
        <v>0</v>
      </c>
      <c r="AS14">
        <v>1.9999896167623502E-3</v>
      </c>
      <c r="AT14">
        <v>1.5749919636300999E-2</v>
      </c>
      <c r="AU14">
        <v>3.11843978512121E-3</v>
      </c>
      <c r="AV14">
        <v>0</v>
      </c>
      <c r="AW14">
        <v>0</v>
      </c>
    </row>
    <row r="15" spans="1:49" x14ac:dyDescent="0.25">
      <c r="A15" t="s">
        <v>94</v>
      </c>
      <c r="B15">
        <v>2023</v>
      </c>
      <c r="C15" t="s">
        <v>93</v>
      </c>
      <c r="D15" t="s">
        <v>131</v>
      </c>
      <c r="E15" t="s">
        <v>49</v>
      </c>
      <c r="F15" t="s">
        <v>42</v>
      </c>
      <c r="G15" t="s">
        <v>42</v>
      </c>
      <c r="H15">
        <v>315010.93757000001</v>
      </c>
      <c r="I15">
        <v>13517948.461053399</v>
      </c>
      <c r="J15">
        <v>4693193.3213</v>
      </c>
      <c r="K15">
        <v>4.0684561895427497E-2</v>
      </c>
      <c r="L15">
        <v>0.50430845745016495</v>
      </c>
      <c r="M15">
        <v>5.6893537473162503</v>
      </c>
      <c r="N15">
        <v>4.4991496467010603E-2</v>
      </c>
      <c r="O15">
        <v>1.27931194653394</v>
      </c>
      <c r="P15">
        <v>0.172797536925896</v>
      </c>
      <c r="Q15">
        <v>2.9456386533575799E-2</v>
      </c>
      <c r="R15">
        <v>5.1795558101395897E-2</v>
      </c>
      <c r="S15">
        <v>0.53360569067185804</v>
      </c>
      <c r="T15">
        <v>6.0744753356820498</v>
      </c>
      <c r="U15">
        <v>4.4991496467010603E-2</v>
      </c>
      <c r="V15">
        <v>1.27931194653394</v>
      </c>
      <c r="W15">
        <v>0.172797536925896</v>
      </c>
      <c r="X15">
        <v>2.9456386533575799E-2</v>
      </c>
      <c r="Y15">
        <v>0.75523219426875499</v>
      </c>
      <c r="Z15">
        <v>3.1414253820395501</v>
      </c>
      <c r="AA15">
        <v>66.058258293353205</v>
      </c>
      <c r="AB15">
        <v>0.28698405968498097</v>
      </c>
      <c r="AC15">
        <v>3.2813790040088199E-2</v>
      </c>
      <c r="AD15">
        <v>22.7899439960126</v>
      </c>
      <c r="AE15">
        <v>608.89187925070598</v>
      </c>
      <c r="AF15">
        <v>116.364453620958</v>
      </c>
      <c r="AG15">
        <v>882.937408924858</v>
      </c>
      <c r="AH15">
        <v>548.00269132563596</v>
      </c>
      <c r="AI15">
        <v>104.728008258862</v>
      </c>
      <c r="AJ15">
        <v>794.64366803237294</v>
      </c>
      <c r="AK15">
        <v>6.8547497823044396E-4</v>
      </c>
      <c r="AL15">
        <v>0</v>
      </c>
      <c r="AM15">
        <v>1.32373660501625E-2</v>
      </c>
      <c r="AN15">
        <v>7.9999585200438202E-3</v>
      </c>
      <c r="AO15">
        <v>3.6749814330288302E-2</v>
      </c>
      <c r="AP15">
        <v>6.3600765592694596E-4</v>
      </c>
      <c r="AQ15">
        <v>0</v>
      </c>
      <c r="AR15">
        <v>1.2282092068413899E-2</v>
      </c>
      <c r="AS15">
        <v>1.9999896344824399E-3</v>
      </c>
      <c r="AT15">
        <v>1.5749919279486501E-2</v>
      </c>
      <c r="AU15">
        <v>6.09118430798065E-3</v>
      </c>
      <c r="AV15">
        <v>1.2267447471710699E-3</v>
      </c>
      <c r="AW15">
        <v>1.0030190983309799E-2</v>
      </c>
    </row>
    <row r="16" spans="1:49" x14ac:dyDescent="0.25">
      <c r="A16" t="s">
        <v>94</v>
      </c>
      <c r="B16">
        <v>2023</v>
      </c>
      <c r="C16" t="s">
        <v>93</v>
      </c>
      <c r="D16" t="s">
        <v>131</v>
      </c>
      <c r="E16" t="s">
        <v>43</v>
      </c>
      <c r="F16" t="s">
        <v>42</v>
      </c>
      <c r="G16" t="s">
        <v>42</v>
      </c>
      <c r="H16">
        <v>101565.84571288701</v>
      </c>
      <c r="I16">
        <v>4188125.92228691</v>
      </c>
      <c r="J16">
        <v>1277570.4950850001</v>
      </c>
      <c r="K16">
        <v>9.5465753393261493E-2</v>
      </c>
      <c r="L16">
        <v>0.109759106624798</v>
      </c>
      <c r="M16">
        <v>0</v>
      </c>
      <c r="N16">
        <v>0</v>
      </c>
      <c r="O16">
        <v>0</v>
      </c>
      <c r="P16">
        <v>0</v>
      </c>
      <c r="Q16">
        <v>0</v>
      </c>
      <c r="R16">
        <v>0.108681410486553</v>
      </c>
      <c r="S16">
        <v>0.12495344430276401</v>
      </c>
      <c r="T16">
        <v>0</v>
      </c>
      <c r="U16">
        <v>0</v>
      </c>
      <c r="V16">
        <v>0</v>
      </c>
      <c r="W16">
        <v>0</v>
      </c>
      <c r="X16">
        <v>0</v>
      </c>
      <c r="Y16">
        <v>0.63354450063675904</v>
      </c>
      <c r="Z16">
        <v>0.90973995792754003</v>
      </c>
      <c r="AA16">
        <v>0</v>
      </c>
      <c r="AB16">
        <v>2.3428873336659501</v>
      </c>
      <c r="AC16">
        <v>2.5960802357951498</v>
      </c>
      <c r="AD16">
        <v>0</v>
      </c>
      <c r="AE16">
        <v>520.10413037313299</v>
      </c>
      <c r="AF16">
        <v>141.75341358304399</v>
      </c>
      <c r="AG16">
        <v>0</v>
      </c>
      <c r="AH16">
        <v>468.09371733581997</v>
      </c>
      <c r="AI16">
        <v>127.57807222474</v>
      </c>
      <c r="AJ16">
        <v>0</v>
      </c>
      <c r="AK16">
        <v>2.2181516729190501E-2</v>
      </c>
      <c r="AL16">
        <v>2.7672962414060798E-2</v>
      </c>
      <c r="AM16">
        <v>0</v>
      </c>
      <c r="AN16">
        <v>1.19999382830401E-2</v>
      </c>
      <c r="AO16">
        <v>7.6439599023875607E-2</v>
      </c>
      <c r="AP16">
        <v>2.04069959221218E-2</v>
      </c>
      <c r="AQ16">
        <v>2.5459129483964501E-2</v>
      </c>
      <c r="AR16">
        <v>0</v>
      </c>
      <c r="AS16">
        <v>2.9999845815448099E-3</v>
      </c>
      <c r="AT16">
        <v>3.2759825903334601E-2</v>
      </c>
      <c r="AU16">
        <v>4.9652364503085496E-3</v>
      </c>
      <c r="AV16">
        <v>1.3532659535854801E-3</v>
      </c>
      <c r="AW16">
        <v>0</v>
      </c>
    </row>
    <row r="17" spans="1:49" x14ac:dyDescent="0.25">
      <c r="A17" t="s">
        <v>94</v>
      </c>
      <c r="B17">
        <v>2023</v>
      </c>
      <c r="C17" t="s">
        <v>93</v>
      </c>
      <c r="D17" t="s">
        <v>130</v>
      </c>
      <c r="E17" t="s">
        <v>49</v>
      </c>
      <c r="F17" t="s">
        <v>42</v>
      </c>
      <c r="G17" t="s">
        <v>42</v>
      </c>
      <c r="H17">
        <v>32770.4648753</v>
      </c>
      <c r="I17">
        <v>1419347.8062038501</v>
      </c>
      <c r="J17">
        <v>488231.061116</v>
      </c>
      <c r="K17">
        <v>1.9434468692115101E-2</v>
      </c>
      <c r="L17">
        <v>0.50716603387582204</v>
      </c>
      <c r="M17">
        <v>4.8269309980435198</v>
      </c>
      <c r="N17">
        <v>3.5608502158246298E-2</v>
      </c>
      <c r="O17">
        <v>1.1032694911550101</v>
      </c>
      <c r="P17">
        <v>0.13462815299808401</v>
      </c>
      <c r="Q17">
        <v>2.48134620650672E-2</v>
      </c>
      <c r="R17">
        <v>2.7711966886683401E-2</v>
      </c>
      <c r="S17">
        <v>0.53661326186987102</v>
      </c>
      <c r="T17">
        <v>5.1536737665881303</v>
      </c>
      <c r="U17">
        <v>3.5608502158246298E-2</v>
      </c>
      <c r="V17">
        <v>1.1032694911550101</v>
      </c>
      <c r="W17">
        <v>0.13462815299808401</v>
      </c>
      <c r="X17">
        <v>2.48134620650672E-2</v>
      </c>
      <c r="Y17">
        <v>0.40549470560219902</v>
      </c>
      <c r="Z17">
        <v>3.1530928999042702</v>
      </c>
      <c r="AA17">
        <v>55.767337174108</v>
      </c>
      <c r="AB17">
        <v>0.22333540456808099</v>
      </c>
      <c r="AC17">
        <v>3.3010518519427302E-2</v>
      </c>
      <c r="AD17">
        <v>21.831463096331699</v>
      </c>
      <c r="AE17">
        <v>611.53437508261197</v>
      </c>
      <c r="AF17">
        <v>116.36445006938099</v>
      </c>
      <c r="AG17">
        <v>887.40893844698803</v>
      </c>
      <c r="AH17">
        <v>550.38093757435001</v>
      </c>
      <c r="AI17">
        <v>104.728005062443</v>
      </c>
      <c r="AJ17">
        <v>798.66804460228798</v>
      </c>
      <c r="AK17">
        <v>4.77602839251703E-4</v>
      </c>
      <c r="AL17">
        <v>0</v>
      </c>
      <c r="AM17">
        <v>9.4109577926105598E-3</v>
      </c>
      <c r="AN17">
        <v>7.9999584449148495E-3</v>
      </c>
      <c r="AO17">
        <v>3.6749814860562002E-2</v>
      </c>
      <c r="AP17">
        <v>4.4313662781039401E-4</v>
      </c>
      <c r="AQ17">
        <v>0</v>
      </c>
      <c r="AR17">
        <v>8.7318162495721493E-3</v>
      </c>
      <c r="AS17">
        <v>1.99998960534841E-3</v>
      </c>
      <c r="AT17">
        <v>1.5749919754818601E-2</v>
      </c>
      <c r="AU17">
        <v>6.1113601413568504E-3</v>
      </c>
      <c r="AV17">
        <v>1.2270176790982099E-3</v>
      </c>
      <c r="AW17">
        <v>9.8860054114341695E-3</v>
      </c>
    </row>
    <row r="18" spans="1:49" x14ac:dyDescent="0.25">
      <c r="A18" t="s">
        <v>94</v>
      </c>
      <c r="B18">
        <v>2023</v>
      </c>
      <c r="C18" t="s">
        <v>93</v>
      </c>
      <c r="D18" t="s">
        <v>130</v>
      </c>
      <c r="E18" t="s">
        <v>43</v>
      </c>
      <c r="F18" t="s">
        <v>42</v>
      </c>
      <c r="G18" t="s">
        <v>42</v>
      </c>
      <c r="H18">
        <v>33579.296372174504</v>
      </c>
      <c r="I18">
        <v>1372552.39339127</v>
      </c>
      <c r="J18">
        <v>422385.27944562398</v>
      </c>
      <c r="K18">
        <v>9.0104275810661494E-2</v>
      </c>
      <c r="L18">
        <v>0.109759105809108</v>
      </c>
      <c r="M18">
        <v>0</v>
      </c>
      <c r="N18">
        <v>0</v>
      </c>
      <c r="O18">
        <v>0</v>
      </c>
      <c r="P18">
        <v>0</v>
      </c>
      <c r="Q18">
        <v>0</v>
      </c>
      <c r="R18">
        <v>0.102577724319866</v>
      </c>
      <c r="S18">
        <v>0.12495344540480099</v>
      </c>
      <c r="T18">
        <v>0</v>
      </c>
      <c r="U18">
        <v>0</v>
      </c>
      <c r="V18">
        <v>0</v>
      </c>
      <c r="W18">
        <v>0</v>
      </c>
      <c r="X18">
        <v>0</v>
      </c>
      <c r="Y18">
        <v>0.61336686171453003</v>
      </c>
      <c r="Z18">
        <v>0.90973995982848099</v>
      </c>
      <c r="AA18">
        <v>0</v>
      </c>
      <c r="AB18">
        <v>2.21162532647147</v>
      </c>
      <c r="AC18">
        <v>2.5960801915542802</v>
      </c>
      <c r="AD18">
        <v>0</v>
      </c>
      <c r="AE18">
        <v>520.52941233677598</v>
      </c>
      <c r="AF18">
        <v>141.753413836531</v>
      </c>
      <c r="AG18">
        <v>0</v>
      </c>
      <c r="AH18">
        <v>468.47647110309799</v>
      </c>
      <c r="AI18">
        <v>127.578072452878</v>
      </c>
      <c r="AJ18">
        <v>0</v>
      </c>
      <c r="AK18">
        <v>2.1817177839913399E-2</v>
      </c>
      <c r="AL18">
        <v>2.78736932742281E-2</v>
      </c>
      <c r="AM18">
        <v>0</v>
      </c>
      <c r="AN18">
        <v>1.199993816024E-2</v>
      </c>
      <c r="AO18">
        <v>8.9179534002531299E-2</v>
      </c>
      <c r="AP18">
        <v>2.0071804148829499E-2</v>
      </c>
      <c r="AQ18">
        <v>2.5643801556239298E-2</v>
      </c>
      <c r="AR18">
        <v>0</v>
      </c>
      <c r="AS18">
        <v>2.99998453211084E-3</v>
      </c>
      <c r="AT18">
        <v>3.8219796217341603E-2</v>
      </c>
      <c r="AU18">
        <v>4.9692964944913903E-3</v>
      </c>
      <c r="AV18">
        <v>1.3532659410605101E-3</v>
      </c>
      <c r="AW18">
        <v>0</v>
      </c>
    </row>
    <row r="19" spans="1:49" x14ac:dyDescent="0.25">
      <c r="A19" t="s">
        <v>94</v>
      </c>
      <c r="B19">
        <v>2023</v>
      </c>
      <c r="C19" t="s">
        <v>93</v>
      </c>
      <c r="D19" t="s">
        <v>129</v>
      </c>
      <c r="E19" t="s">
        <v>49</v>
      </c>
      <c r="F19" t="s">
        <v>42</v>
      </c>
      <c r="G19" t="s">
        <v>42</v>
      </c>
      <c r="H19">
        <v>239153.18218499899</v>
      </c>
      <c r="I19">
        <v>1734033.7537748099</v>
      </c>
      <c r="J19">
        <v>478258.52039000002</v>
      </c>
      <c r="K19">
        <v>2.3489562609510202</v>
      </c>
      <c r="L19">
        <v>0</v>
      </c>
      <c r="M19">
        <v>4.0803573168886098</v>
      </c>
      <c r="N19">
        <v>1.95261855758078</v>
      </c>
      <c r="O19">
        <v>0.81935363970677899</v>
      </c>
      <c r="P19">
        <v>0.323294775589276</v>
      </c>
      <c r="Q19">
        <v>1.1011785037042201</v>
      </c>
      <c r="R19">
        <v>2.5836708766033198</v>
      </c>
      <c r="S19">
        <v>0</v>
      </c>
      <c r="T19">
        <v>4.3793415468974999</v>
      </c>
      <c r="U19">
        <v>1.95261855758078</v>
      </c>
      <c r="V19">
        <v>0.81935363970677899</v>
      </c>
      <c r="W19">
        <v>0.323294775589276</v>
      </c>
      <c r="X19">
        <v>1.1011785037042201</v>
      </c>
      <c r="Y19">
        <v>19.757150014585701</v>
      </c>
      <c r="Z19">
        <v>0</v>
      </c>
      <c r="AA19">
        <v>20.167935235023499</v>
      </c>
      <c r="AB19">
        <v>1.15161060235739</v>
      </c>
      <c r="AC19">
        <v>0</v>
      </c>
      <c r="AD19">
        <v>0.61021635262746499</v>
      </c>
      <c r="AE19">
        <v>158.631540565612</v>
      </c>
      <c r="AF19">
        <v>0</v>
      </c>
      <c r="AG19">
        <v>83.464284812815606</v>
      </c>
      <c r="AH19">
        <v>142.768386509051</v>
      </c>
      <c r="AI19">
        <v>0</v>
      </c>
      <c r="AJ19">
        <v>75.117856331534</v>
      </c>
      <c r="AK19">
        <v>2.6299703151608098E-4</v>
      </c>
      <c r="AL19">
        <v>0</v>
      </c>
      <c r="AM19">
        <v>1.56881674131073E-3</v>
      </c>
      <c r="AN19">
        <v>7.9999583328535205E-3</v>
      </c>
      <c r="AO19">
        <v>3.6749814036088603E-2</v>
      </c>
      <c r="AP19">
        <v>2.24565232301319E-4</v>
      </c>
      <c r="AQ19">
        <v>0</v>
      </c>
      <c r="AR19">
        <v>1.3354954575887101E-3</v>
      </c>
      <c r="AS19">
        <v>1.9999895887880801E-3</v>
      </c>
      <c r="AT19">
        <v>1.57499195210552E-2</v>
      </c>
      <c r="AU19">
        <v>1.9702536479812901E-3</v>
      </c>
      <c r="AV19">
        <v>0</v>
      </c>
      <c r="AW19">
        <v>1.27969988457007E-3</v>
      </c>
    </row>
    <row r="20" spans="1:49" x14ac:dyDescent="0.25">
      <c r="A20" t="s">
        <v>94</v>
      </c>
      <c r="B20">
        <v>2023</v>
      </c>
      <c r="C20" t="s">
        <v>93</v>
      </c>
      <c r="D20" t="s">
        <v>128</v>
      </c>
      <c r="E20" t="s">
        <v>49</v>
      </c>
      <c r="F20" t="s">
        <v>42</v>
      </c>
      <c r="G20" t="s">
        <v>42</v>
      </c>
      <c r="H20">
        <v>1702167.9828999899</v>
      </c>
      <c r="I20">
        <v>57409939.719130702</v>
      </c>
      <c r="J20">
        <v>10474808.604469899</v>
      </c>
      <c r="K20">
        <v>3.3566180888649599E-2</v>
      </c>
      <c r="L20">
        <v>0</v>
      </c>
      <c r="M20">
        <v>1.53545985887295</v>
      </c>
      <c r="N20">
        <v>0.54605612759756295</v>
      </c>
      <c r="O20">
        <v>1.21892673766291</v>
      </c>
      <c r="P20">
        <v>0.10554954336158</v>
      </c>
      <c r="Q20">
        <v>0.55720343113425697</v>
      </c>
      <c r="R20">
        <v>5.3226392338570502E-2</v>
      </c>
      <c r="S20">
        <v>0</v>
      </c>
      <c r="T20">
        <v>1.6394062722978799</v>
      </c>
      <c r="U20">
        <v>0.54605612759756295</v>
      </c>
      <c r="V20">
        <v>1.21892673766291</v>
      </c>
      <c r="W20">
        <v>0.10554954336158</v>
      </c>
      <c r="X20">
        <v>0.55720343113425697</v>
      </c>
      <c r="Y20">
        <v>1.4298523493536199</v>
      </c>
      <c r="Z20">
        <v>0</v>
      </c>
      <c r="AA20">
        <v>18.756403487832401</v>
      </c>
      <c r="AB20">
        <v>0.17124919737345101</v>
      </c>
      <c r="AC20">
        <v>0</v>
      </c>
      <c r="AD20">
        <v>1.7068151963093099</v>
      </c>
      <c r="AE20">
        <v>621.05744749544601</v>
      </c>
      <c r="AF20">
        <v>0</v>
      </c>
      <c r="AG20">
        <v>787.71659852973505</v>
      </c>
      <c r="AH20">
        <v>472.34465650347198</v>
      </c>
      <c r="AI20">
        <v>0</v>
      </c>
      <c r="AJ20">
        <v>612.22617290617302</v>
      </c>
      <c r="AK20">
        <v>2.1310809203298098E-3</v>
      </c>
      <c r="AL20">
        <v>0</v>
      </c>
      <c r="AM20">
        <v>2.3449035003587599E-2</v>
      </c>
      <c r="AN20">
        <v>7.9999586431737796E-3</v>
      </c>
      <c r="AO20">
        <v>3.67498155576007E-2</v>
      </c>
      <c r="AP20">
        <v>1.9768515508463498E-3</v>
      </c>
      <c r="AQ20">
        <v>0</v>
      </c>
      <c r="AR20">
        <v>2.1753736887356299E-2</v>
      </c>
      <c r="AS20">
        <v>1.9999896598217898E-3</v>
      </c>
      <c r="AT20">
        <v>1.5749919743296301E-2</v>
      </c>
      <c r="AU20">
        <v>6.2232180030823599E-3</v>
      </c>
      <c r="AV20">
        <v>0</v>
      </c>
      <c r="AW20">
        <v>8.2057886879646803E-3</v>
      </c>
    </row>
    <row r="21" spans="1:49" x14ac:dyDescent="0.25">
      <c r="A21" t="s">
        <v>94</v>
      </c>
      <c r="B21">
        <v>2023</v>
      </c>
      <c r="C21" t="s">
        <v>93</v>
      </c>
      <c r="D21" t="s">
        <v>128</v>
      </c>
      <c r="E21" t="s">
        <v>43</v>
      </c>
      <c r="F21" t="s">
        <v>42</v>
      </c>
      <c r="G21" t="s">
        <v>42</v>
      </c>
      <c r="H21">
        <v>1719.6951869</v>
      </c>
      <c r="I21">
        <v>59054.8317926366</v>
      </c>
      <c r="J21">
        <v>10537.791624400001</v>
      </c>
      <c r="K21">
        <v>1.6060425301778699E-2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1.8283726056859202E-2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0.108174598181582</v>
      </c>
      <c r="Z21">
        <v>0</v>
      </c>
      <c r="AA21">
        <v>0</v>
      </c>
      <c r="AB21">
        <v>0.28070161197256299</v>
      </c>
      <c r="AC21">
        <v>0</v>
      </c>
      <c r="AD21">
        <v>0</v>
      </c>
      <c r="AE21">
        <v>324.37505158147297</v>
      </c>
      <c r="AF21">
        <v>0</v>
      </c>
      <c r="AG21">
        <v>0</v>
      </c>
      <c r="AH21">
        <v>244.472848564114</v>
      </c>
      <c r="AI21">
        <v>0</v>
      </c>
      <c r="AJ21">
        <v>0</v>
      </c>
      <c r="AK21">
        <v>1.1761152422714499E-2</v>
      </c>
      <c r="AL21">
        <v>0</v>
      </c>
      <c r="AM21">
        <v>0</v>
      </c>
      <c r="AN21">
        <v>7.9999586966888903E-3</v>
      </c>
      <c r="AO21">
        <v>3.6749814471818201E-2</v>
      </c>
      <c r="AP21">
        <v>1.08202605630683E-2</v>
      </c>
      <c r="AQ21">
        <v>0</v>
      </c>
      <c r="AR21">
        <v>0</v>
      </c>
      <c r="AS21">
        <v>1.99998966553129E-3</v>
      </c>
      <c r="AT21">
        <v>1.5749919621307399E-2</v>
      </c>
      <c r="AU21">
        <v>3.0966853547490999E-3</v>
      </c>
      <c r="AV21">
        <v>0</v>
      </c>
      <c r="AW21">
        <v>0</v>
      </c>
    </row>
    <row r="22" spans="1:49" x14ac:dyDescent="0.25">
      <c r="A22" t="s">
        <v>94</v>
      </c>
      <c r="B22">
        <v>2023</v>
      </c>
      <c r="C22" t="s">
        <v>93</v>
      </c>
      <c r="D22" t="s">
        <v>127</v>
      </c>
      <c r="E22" t="s">
        <v>49</v>
      </c>
      <c r="F22" t="s">
        <v>42</v>
      </c>
      <c r="G22" t="s">
        <v>42</v>
      </c>
      <c r="H22">
        <v>71140.429989999902</v>
      </c>
      <c r="I22">
        <v>811525.43147955497</v>
      </c>
      <c r="J22">
        <v>7116.8890162999996</v>
      </c>
      <c r="K22">
        <v>2.78504253582572E-2</v>
      </c>
      <c r="L22">
        <v>0</v>
      </c>
      <c r="M22">
        <v>3.1722405639426798E-2</v>
      </c>
      <c r="N22">
        <v>8.3174985930658502E-2</v>
      </c>
      <c r="O22">
        <v>5.5146487457954597E-3</v>
      </c>
      <c r="P22">
        <v>1.2375881979878101E-2</v>
      </c>
      <c r="Q22">
        <v>3.6731584898074099E-2</v>
      </c>
      <c r="R22">
        <v>4.0910020897799902E-2</v>
      </c>
      <c r="S22">
        <v>0</v>
      </c>
      <c r="T22">
        <v>3.3869746920997097E-2</v>
      </c>
      <c r="U22">
        <v>8.3174985930658502E-2</v>
      </c>
      <c r="V22">
        <v>5.5146487457954597E-3</v>
      </c>
      <c r="W22">
        <v>1.2375881979878101E-2</v>
      </c>
      <c r="X22">
        <v>3.6731584898074099E-2</v>
      </c>
      <c r="Y22">
        <v>0.85842458533571198</v>
      </c>
      <c r="Z22">
        <v>0</v>
      </c>
      <c r="AA22">
        <v>0.58197178070286104</v>
      </c>
      <c r="AB22">
        <v>0.33094662518624601</v>
      </c>
      <c r="AC22">
        <v>0</v>
      </c>
      <c r="AD22">
        <v>7.0404780712393297E-2</v>
      </c>
      <c r="AE22">
        <v>592.83664866000504</v>
      </c>
      <c r="AF22">
        <v>0</v>
      </c>
      <c r="AG22">
        <v>3.6385818604672502</v>
      </c>
      <c r="AH22">
        <v>533.55298379400494</v>
      </c>
      <c r="AI22">
        <v>0</v>
      </c>
      <c r="AJ22">
        <v>3.2747236744205201</v>
      </c>
      <c r="AK22">
        <v>5.8971887743503601E-4</v>
      </c>
      <c r="AL22">
        <v>0</v>
      </c>
      <c r="AM22">
        <v>4.8292852231635798E-5</v>
      </c>
      <c r="AN22">
        <v>7.9999585105398098E-3</v>
      </c>
      <c r="AO22">
        <v>3.6749815648636601E-2</v>
      </c>
      <c r="AP22">
        <v>5.4716179063635695E-4</v>
      </c>
      <c r="AQ22">
        <v>0</v>
      </c>
      <c r="AR22">
        <v>4.48077985916878E-5</v>
      </c>
      <c r="AS22">
        <v>1.9999896285627801E-3</v>
      </c>
      <c r="AT22">
        <v>1.5749919868856498E-2</v>
      </c>
      <c r="AU22">
        <v>5.9322104615378698E-3</v>
      </c>
      <c r="AV22">
        <v>0</v>
      </c>
      <c r="AW22">
        <v>4.6455892220855E-5</v>
      </c>
    </row>
    <row r="23" spans="1:49" x14ac:dyDescent="0.25">
      <c r="A23" t="s">
        <v>94</v>
      </c>
      <c r="B23">
        <v>2023</v>
      </c>
      <c r="C23" t="s">
        <v>93</v>
      </c>
      <c r="D23" t="s">
        <v>127</v>
      </c>
      <c r="E23" t="s">
        <v>43</v>
      </c>
      <c r="F23" t="s">
        <v>42</v>
      </c>
      <c r="G23" t="s">
        <v>42</v>
      </c>
      <c r="H23">
        <v>12505.8720484715</v>
      </c>
      <c r="I23">
        <v>137103.27356520601</v>
      </c>
      <c r="J23">
        <v>1250.5872545541499</v>
      </c>
      <c r="K23">
        <v>0.118008564564515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0.13434490036661201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0.49519524160377099</v>
      </c>
      <c r="Z23">
        <v>0</v>
      </c>
      <c r="AA23">
        <v>0</v>
      </c>
      <c r="AB23">
        <v>4.9823711334798997</v>
      </c>
      <c r="AC23">
        <v>0</v>
      </c>
      <c r="AD23">
        <v>0</v>
      </c>
      <c r="AE23">
        <v>1126.63812169947</v>
      </c>
      <c r="AF23">
        <v>0</v>
      </c>
      <c r="AG23">
        <v>0</v>
      </c>
      <c r="AH23">
        <v>1013.97430952952</v>
      </c>
      <c r="AI23">
        <v>0</v>
      </c>
      <c r="AJ23">
        <v>0</v>
      </c>
      <c r="AK23">
        <v>0.11894897183471401</v>
      </c>
      <c r="AL23">
        <v>0</v>
      </c>
      <c r="AM23">
        <v>0</v>
      </c>
      <c r="AN23">
        <v>1.19999383724049E-2</v>
      </c>
      <c r="AO23">
        <v>0.13033931331516299</v>
      </c>
      <c r="AP23">
        <v>0.109433054912593</v>
      </c>
      <c r="AQ23">
        <v>0</v>
      </c>
      <c r="AR23">
        <v>0</v>
      </c>
      <c r="AS23">
        <v>2.9999845943600801E-3</v>
      </c>
      <c r="AT23">
        <v>5.5859694943471497E-2</v>
      </c>
      <c r="AU23">
        <v>1.07555859144056E-2</v>
      </c>
      <c r="AV23">
        <v>0</v>
      </c>
      <c r="AW23">
        <v>0</v>
      </c>
    </row>
    <row r="24" spans="1:49" x14ac:dyDescent="0.25">
      <c r="A24" t="s">
        <v>94</v>
      </c>
      <c r="B24">
        <v>2023</v>
      </c>
      <c r="C24" t="s">
        <v>93</v>
      </c>
      <c r="D24" t="s">
        <v>126</v>
      </c>
      <c r="E24" t="s">
        <v>43</v>
      </c>
      <c r="F24" t="s">
        <v>42</v>
      </c>
      <c r="G24" t="s">
        <v>42</v>
      </c>
      <c r="H24">
        <v>1811.4597078053</v>
      </c>
      <c r="I24">
        <v>267560.47542736301</v>
      </c>
      <c r="J24">
        <v>0</v>
      </c>
      <c r="K24">
        <v>0.17883307073680399</v>
      </c>
      <c r="L24">
        <v>12.4767176717083</v>
      </c>
      <c r="M24">
        <v>0</v>
      </c>
      <c r="N24">
        <v>0</v>
      </c>
      <c r="O24">
        <v>0</v>
      </c>
      <c r="P24">
        <v>0</v>
      </c>
      <c r="Q24">
        <v>0</v>
      </c>
      <c r="R24">
        <v>0.20358783803004599</v>
      </c>
      <c r="S24">
        <v>14.2037933254121</v>
      </c>
      <c r="T24">
        <v>0</v>
      </c>
      <c r="U24">
        <v>0</v>
      </c>
      <c r="V24">
        <v>0</v>
      </c>
      <c r="W24">
        <v>0</v>
      </c>
      <c r="X24">
        <v>0</v>
      </c>
      <c r="Y24">
        <v>0.90584176152499496</v>
      </c>
      <c r="Z24">
        <v>70.389001184230096</v>
      </c>
      <c r="AA24">
        <v>0</v>
      </c>
      <c r="AB24">
        <v>1.7304160573738701</v>
      </c>
      <c r="AC24">
        <v>64.795721306261598</v>
      </c>
      <c r="AD24">
        <v>0</v>
      </c>
      <c r="AE24">
        <v>1702.58739511862</v>
      </c>
      <c r="AF24">
        <v>11868.5075734277</v>
      </c>
      <c r="AG24">
        <v>0</v>
      </c>
      <c r="AH24">
        <v>1532.3286556067601</v>
      </c>
      <c r="AI24">
        <v>10681.6568160849</v>
      </c>
      <c r="AJ24">
        <v>0</v>
      </c>
      <c r="AK24">
        <v>6.9955812131443196E-2</v>
      </c>
      <c r="AL24">
        <v>0.181782444669216</v>
      </c>
      <c r="AM24">
        <v>0</v>
      </c>
      <c r="AN24">
        <v>1.1999937300532599E-2</v>
      </c>
      <c r="AO24">
        <v>0.130339318979285</v>
      </c>
      <c r="AP24">
        <v>6.4359347160927699E-2</v>
      </c>
      <c r="AQ24">
        <v>0.16723984909567799</v>
      </c>
      <c r="AR24">
        <v>0</v>
      </c>
      <c r="AS24">
        <v>2.9999843251331598E-3</v>
      </c>
      <c r="AT24">
        <v>5.5859708133979502E-2</v>
      </c>
      <c r="AU24">
        <v>1.6243479679936002E-2</v>
      </c>
      <c r="AV24">
        <v>0.113231110574918</v>
      </c>
      <c r="AW24">
        <v>0</v>
      </c>
    </row>
    <row r="25" spans="1:49" x14ac:dyDescent="0.25">
      <c r="A25" t="s">
        <v>94</v>
      </c>
      <c r="B25">
        <v>2023</v>
      </c>
      <c r="C25" t="s">
        <v>93</v>
      </c>
      <c r="D25" t="s">
        <v>125</v>
      </c>
      <c r="E25" t="s">
        <v>49</v>
      </c>
      <c r="F25" t="s">
        <v>42</v>
      </c>
      <c r="G25" t="s">
        <v>42</v>
      </c>
      <c r="H25">
        <v>7417.0688256999902</v>
      </c>
      <c r="I25">
        <v>277728.958174842</v>
      </c>
      <c r="J25">
        <v>338724.63611000002</v>
      </c>
      <c r="K25">
        <v>4.67241321496197E-2</v>
      </c>
      <c r="L25">
        <v>1.7665277389140199</v>
      </c>
      <c r="M25">
        <v>20.851124378842002</v>
      </c>
      <c r="N25">
        <v>4.2861749441219399E-2</v>
      </c>
      <c r="O25">
        <v>1.26011273110915</v>
      </c>
      <c r="P25">
        <v>0.40080837751913401</v>
      </c>
      <c r="Q25">
        <v>2.4308223127304299E-2</v>
      </c>
      <c r="R25">
        <v>6.1877894883123903E-2</v>
      </c>
      <c r="S25">
        <v>1.86914709573227</v>
      </c>
      <c r="T25">
        <v>22.2625701773302</v>
      </c>
      <c r="U25">
        <v>4.2861749441219399E-2</v>
      </c>
      <c r="V25">
        <v>1.26011273110915</v>
      </c>
      <c r="W25">
        <v>0.40080837751913401</v>
      </c>
      <c r="X25">
        <v>2.4308223127304299E-2</v>
      </c>
      <c r="Y25">
        <v>0.97887129139636198</v>
      </c>
      <c r="Z25">
        <v>11.002067421308601</v>
      </c>
      <c r="AA25">
        <v>345.18579130836503</v>
      </c>
      <c r="AB25">
        <v>0.44904508435013901</v>
      </c>
      <c r="AC25">
        <v>0.11494590865326799</v>
      </c>
      <c r="AD25">
        <v>49.164379218020201</v>
      </c>
      <c r="AE25">
        <v>604.48619696907895</v>
      </c>
      <c r="AF25">
        <v>407.40094603521499</v>
      </c>
      <c r="AG25">
        <v>1661.0126425133799</v>
      </c>
      <c r="AH25">
        <v>544.03757727217101</v>
      </c>
      <c r="AI25">
        <v>366.660851431693</v>
      </c>
      <c r="AJ25">
        <v>1494.91137826204</v>
      </c>
      <c r="AK25">
        <v>3.18680899311601E-4</v>
      </c>
      <c r="AL25">
        <v>0</v>
      </c>
      <c r="AM25">
        <v>2.13625398275617E-2</v>
      </c>
      <c r="AN25">
        <v>7.9999585888633293E-3</v>
      </c>
      <c r="AO25">
        <v>3.6749815386272401E-2</v>
      </c>
      <c r="AP25">
        <v>2.9568328665008597E-4</v>
      </c>
      <c r="AQ25">
        <v>0</v>
      </c>
      <c r="AR25">
        <v>1.9820912310281401E-2</v>
      </c>
      <c r="AS25">
        <v>1.99998965828263E-3</v>
      </c>
      <c r="AT25">
        <v>1.5749919701893E-2</v>
      </c>
      <c r="AU25">
        <v>6.0510065874526901E-3</v>
      </c>
      <c r="AV25">
        <v>4.29501441092926E-3</v>
      </c>
      <c r="AW25">
        <v>2.2656742240965699E-2</v>
      </c>
    </row>
    <row r="26" spans="1:49" x14ac:dyDescent="0.25">
      <c r="A26" t="s">
        <v>94</v>
      </c>
      <c r="B26">
        <v>2023</v>
      </c>
      <c r="C26" t="s">
        <v>93</v>
      </c>
      <c r="D26" t="s">
        <v>124</v>
      </c>
      <c r="E26" t="s">
        <v>43</v>
      </c>
      <c r="F26" t="s">
        <v>42</v>
      </c>
      <c r="G26" t="s">
        <v>42</v>
      </c>
      <c r="H26">
        <v>0</v>
      </c>
      <c r="I26">
        <v>261146.098079038</v>
      </c>
      <c r="J26">
        <v>0</v>
      </c>
      <c r="K26">
        <v>0.25733684224235898</v>
      </c>
      <c r="P26">
        <v>0</v>
      </c>
      <c r="R26">
        <v>0.29295840608086698</v>
      </c>
      <c r="W26">
        <v>0</v>
      </c>
      <c r="Y26">
        <v>0.79111747303325597</v>
      </c>
      <c r="AB26">
        <v>1.96947974140253</v>
      </c>
      <c r="AE26">
        <v>2117.5145611592102</v>
      </c>
      <c r="AH26">
        <v>1905.7631050432899</v>
      </c>
      <c r="AK26">
        <v>4.2271939040793301E-2</v>
      </c>
      <c r="AN26">
        <v>0</v>
      </c>
      <c r="AO26">
        <v>0</v>
      </c>
      <c r="AP26">
        <v>3.8890183917529797E-2</v>
      </c>
      <c r="AS26">
        <v>0</v>
      </c>
      <c r="AT26">
        <v>0</v>
      </c>
      <c r="AU26">
        <v>2.0202078815320799E-2</v>
      </c>
    </row>
    <row r="27" spans="1:49" x14ac:dyDescent="0.25">
      <c r="A27" t="s">
        <v>94</v>
      </c>
      <c r="B27">
        <v>2023</v>
      </c>
      <c r="C27" t="s">
        <v>93</v>
      </c>
      <c r="D27" t="s">
        <v>123</v>
      </c>
      <c r="E27" t="s">
        <v>49</v>
      </c>
      <c r="F27" t="s">
        <v>42</v>
      </c>
      <c r="G27" t="s">
        <v>42</v>
      </c>
      <c r="H27">
        <v>1682.6677389609799</v>
      </c>
      <c r="I27">
        <v>60449.881853268802</v>
      </c>
      <c r="J27">
        <v>6730.6706722426998</v>
      </c>
      <c r="K27">
        <v>0.40900016077519202</v>
      </c>
      <c r="L27">
        <v>0</v>
      </c>
      <c r="M27">
        <v>5.2574726892605197</v>
      </c>
      <c r="N27">
        <v>0.101333391595367</v>
      </c>
      <c r="O27">
        <v>0.73273228629329701</v>
      </c>
      <c r="P27">
        <v>0.19881026416938599</v>
      </c>
      <c r="Q27">
        <v>4.52865698604418E-2</v>
      </c>
      <c r="R27">
        <v>0.461785197585939</v>
      </c>
      <c r="S27">
        <v>0</v>
      </c>
      <c r="T27">
        <v>5.6133595919128396</v>
      </c>
      <c r="U27">
        <v>0.101333391595367</v>
      </c>
      <c r="V27">
        <v>0.73273228629329701</v>
      </c>
      <c r="W27">
        <v>0.19881026416938599</v>
      </c>
      <c r="X27">
        <v>4.52865698604418E-2</v>
      </c>
      <c r="Y27">
        <v>6.3992215386789599</v>
      </c>
      <c r="Z27">
        <v>0</v>
      </c>
      <c r="AA27">
        <v>85.022861983124699</v>
      </c>
      <c r="AB27">
        <v>1.0991536991636599</v>
      </c>
      <c r="AC27">
        <v>0</v>
      </c>
      <c r="AD27">
        <v>7.0090152044121501</v>
      </c>
      <c r="AE27">
        <v>742.11994394993803</v>
      </c>
      <c r="AF27">
        <v>0</v>
      </c>
      <c r="AG27">
        <v>512.44956616754905</v>
      </c>
      <c r="AH27">
        <v>667.90794955494403</v>
      </c>
      <c r="AI27">
        <v>0</v>
      </c>
      <c r="AJ27">
        <v>461.20460955079398</v>
      </c>
      <c r="AK27">
        <v>2.5967087789550902E-3</v>
      </c>
      <c r="AL27">
        <v>0</v>
      </c>
      <c r="AM27">
        <v>1.0136826625198899E-2</v>
      </c>
      <c r="AN27">
        <v>7.9999585009145491E-3</v>
      </c>
      <c r="AO27">
        <v>3.6749814843441302E-2</v>
      </c>
      <c r="AP27">
        <v>2.40931760723225E-3</v>
      </c>
      <c r="AQ27">
        <v>0</v>
      </c>
      <c r="AR27">
        <v>9.4053031426790494E-3</v>
      </c>
      <c r="AS27">
        <v>1.9999896257987498E-3</v>
      </c>
      <c r="AT27">
        <v>1.57499195788483E-2</v>
      </c>
      <c r="AU27">
        <v>7.5217589876413297E-3</v>
      </c>
      <c r="AV27">
        <v>0</v>
      </c>
      <c r="AW27">
        <v>6.6158198550800799E-3</v>
      </c>
    </row>
    <row r="28" spans="1:49" x14ac:dyDescent="0.25">
      <c r="A28" t="s">
        <v>94</v>
      </c>
      <c r="B28">
        <v>2023</v>
      </c>
      <c r="C28" t="s">
        <v>93</v>
      </c>
      <c r="D28" t="s">
        <v>123</v>
      </c>
      <c r="E28" t="s">
        <v>43</v>
      </c>
      <c r="F28" t="s">
        <v>42</v>
      </c>
      <c r="G28" t="s">
        <v>42</v>
      </c>
      <c r="H28">
        <v>4769.8649055577898</v>
      </c>
      <c r="I28">
        <v>170017.16659581001</v>
      </c>
      <c r="J28">
        <v>0</v>
      </c>
      <c r="K28">
        <v>0.17603149420258399</v>
      </c>
      <c r="L28">
        <v>0.64830060361797603</v>
      </c>
      <c r="M28">
        <v>0</v>
      </c>
      <c r="N28">
        <v>0</v>
      </c>
      <c r="O28">
        <v>0</v>
      </c>
      <c r="P28">
        <v>0</v>
      </c>
      <c r="Q28">
        <v>0</v>
      </c>
      <c r="R28">
        <v>0.20039845640545201</v>
      </c>
      <c r="S28">
        <v>0.73804088774165799</v>
      </c>
      <c r="T28">
        <v>0</v>
      </c>
      <c r="U28">
        <v>0</v>
      </c>
      <c r="V28">
        <v>0</v>
      </c>
      <c r="W28">
        <v>0</v>
      </c>
      <c r="X28">
        <v>0</v>
      </c>
      <c r="Y28">
        <v>0.53952944531958003</v>
      </c>
      <c r="Z28">
        <v>7.3259998369314596</v>
      </c>
      <c r="AA28">
        <v>0</v>
      </c>
      <c r="AB28">
        <v>8.3765273579252995</v>
      </c>
      <c r="AC28">
        <v>46.104287334914197</v>
      </c>
      <c r="AD28">
        <v>0</v>
      </c>
      <c r="AE28">
        <v>1287.9850414080499</v>
      </c>
      <c r="AF28">
        <v>3913.6082066321201</v>
      </c>
      <c r="AG28">
        <v>0</v>
      </c>
      <c r="AH28">
        <v>1159.1865372672401</v>
      </c>
      <c r="AI28">
        <v>3522.2473859689098</v>
      </c>
      <c r="AJ28">
        <v>0</v>
      </c>
      <c r="AK28">
        <v>5.6528245751393397E-2</v>
      </c>
      <c r="AL28">
        <v>7.5409665142859295E-2</v>
      </c>
      <c r="AM28">
        <v>0</v>
      </c>
      <c r="AN28">
        <v>1.1999937300532599E-2</v>
      </c>
      <c r="AO28">
        <v>0.74479610845305799</v>
      </c>
      <c r="AP28">
        <v>5.2005986091281903E-2</v>
      </c>
      <c r="AQ28">
        <v>6.9376891931430498E-2</v>
      </c>
      <c r="AR28">
        <v>0</v>
      </c>
      <c r="AS28">
        <v>2.9999843251331498E-3</v>
      </c>
      <c r="AT28">
        <v>0.31919833219416699</v>
      </c>
      <c r="AU28">
        <v>1.22879794060237E-2</v>
      </c>
      <c r="AV28">
        <v>3.7337651836210503E-2</v>
      </c>
      <c r="AW28">
        <v>0</v>
      </c>
    </row>
    <row r="29" spans="1:49" x14ac:dyDescent="0.25">
      <c r="A29" t="s">
        <v>94</v>
      </c>
      <c r="B29">
        <v>2023</v>
      </c>
      <c r="C29" t="s">
        <v>93</v>
      </c>
      <c r="D29" t="s">
        <v>122</v>
      </c>
      <c r="E29" t="s">
        <v>43</v>
      </c>
      <c r="F29" t="s">
        <v>42</v>
      </c>
      <c r="G29" t="s">
        <v>42</v>
      </c>
      <c r="H29">
        <v>206.42954677169999</v>
      </c>
      <c r="I29">
        <v>7020.4129727564105</v>
      </c>
      <c r="J29">
        <v>0</v>
      </c>
      <c r="K29">
        <v>9.4832849710922901E-2</v>
      </c>
      <c r="L29">
        <v>0.20990720974905699</v>
      </c>
      <c r="M29">
        <v>0</v>
      </c>
      <c r="N29">
        <v>0</v>
      </c>
      <c r="O29">
        <v>0</v>
      </c>
      <c r="P29">
        <v>0</v>
      </c>
      <c r="Q29">
        <v>0</v>
      </c>
      <c r="R29">
        <v>0.107959980597155</v>
      </c>
      <c r="S29">
        <v>0.23896337989199001</v>
      </c>
      <c r="T29">
        <v>0</v>
      </c>
      <c r="U29">
        <v>0</v>
      </c>
      <c r="V29">
        <v>0</v>
      </c>
      <c r="W29">
        <v>0</v>
      </c>
      <c r="X29">
        <v>0</v>
      </c>
      <c r="Y29">
        <v>0.413710952504591</v>
      </c>
      <c r="Z29">
        <v>2.4821665402295001</v>
      </c>
      <c r="AA29">
        <v>0</v>
      </c>
      <c r="AB29">
        <v>1.13615553989313</v>
      </c>
      <c r="AC29">
        <v>3.7500442448597</v>
      </c>
      <c r="AD29">
        <v>0</v>
      </c>
      <c r="AE29">
        <v>1106.9412927563101</v>
      </c>
      <c r="AF29">
        <v>745.784123754348</v>
      </c>
      <c r="AG29">
        <v>0</v>
      </c>
      <c r="AH29">
        <v>996.24716348067898</v>
      </c>
      <c r="AI29">
        <v>671.20571137891397</v>
      </c>
      <c r="AJ29">
        <v>0</v>
      </c>
      <c r="AK29">
        <v>4.6204865935627198E-2</v>
      </c>
      <c r="AL29">
        <v>8.8138411299033201E-3</v>
      </c>
      <c r="AM29">
        <v>0</v>
      </c>
      <c r="AN29">
        <v>1.1999937300532599E-2</v>
      </c>
      <c r="AO29">
        <v>0.130339318979285</v>
      </c>
      <c r="AP29">
        <v>4.2508476660776999E-2</v>
      </c>
      <c r="AQ29">
        <v>8.1087338395099302E-3</v>
      </c>
      <c r="AR29">
        <v>0</v>
      </c>
      <c r="AS29">
        <v>2.9999843251331099E-3</v>
      </c>
      <c r="AT29">
        <v>5.5859708133979398E-2</v>
      </c>
      <c r="AU29">
        <v>1.0560737409028201E-2</v>
      </c>
      <c r="AV29">
        <v>7.1151291819457601E-3</v>
      </c>
      <c r="AW29">
        <v>0</v>
      </c>
    </row>
    <row r="30" spans="1:49" x14ac:dyDescent="0.25">
      <c r="A30" t="s">
        <v>94</v>
      </c>
      <c r="B30">
        <v>2023</v>
      </c>
      <c r="C30" t="s">
        <v>93</v>
      </c>
      <c r="D30" t="s">
        <v>121</v>
      </c>
      <c r="E30" t="s">
        <v>43</v>
      </c>
      <c r="F30" t="s">
        <v>42</v>
      </c>
      <c r="G30" t="s">
        <v>42</v>
      </c>
      <c r="H30">
        <v>7614.6901430793996</v>
      </c>
      <c r="I30">
        <v>138066.03819262801</v>
      </c>
      <c r="J30">
        <v>0</v>
      </c>
      <c r="K30">
        <v>6.6811600489076195E-2</v>
      </c>
      <c r="L30">
        <v>0.16290453443630301</v>
      </c>
      <c r="M30">
        <v>0</v>
      </c>
      <c r="N30">
        <v>0</v>
      </c>
      <c r="O30">
        <v>0</v>
      </c>
      <c r="P30">
        <v>0</v>
      </c>
      <c r="Q30">
        <v>0</v>
      </c>
      <c r="R30">
        <v>7.6059921371684505E-2</v>
      </c>
      <c r="S30">
        <v>0.18545441195263601</v>
      </c>
      <c r="T30">
        <v>0</v>
      </c>
      <c r="U30">
        <v>0</v>
      </c>
      <c r="V30">
        <v>0</v>
      </c>
      <c r="W30">
        <v>0</v>
      </c>
      <c r="X30">
        <v>0</v>
      </c>
      <c r="Y30">
        <v>0.285562446058794</v>
      </c>
      <c r="Z30">
        <v>1.8827302289547501</v>
      </c>
      <c r="AA30">
        <v>0</v>
      </c>
      <c r="AB30">
        <v>2.94694223630469</v>
      </c>
      <c r="AC30">
        <v>6.37937128610975</v>
      </c>
      <c r="AD30">
        <v>0</v>
      </c>
      <c r="AE30">
        <v>1119.3669054518</v>
      </c>
      <c r="AF30">
        <v>736.22246543209098</v>
      </c>
      <c r="AG30">
        <v>0</v>
      </c>
      <c r="AH30">
        <v>1007.43021490662</v>
      </c>
      <c r="AI30">
        <v>662.60021888888195</v>
      </c>
      <c r="AJ30">
        <v>0</v>
      </c>
      <c r="AK30">
        <v>3.3961607086015901E-2</v>
      </c>
      <c r="AL30">
        <v>1.17161881965077E-2</v>
      </c>
      <c r="AM30">
        <v>0</v>
      </c>
      <c r="AN30">
        <v>1.1999937300532599E-2</v>
      </c>
      <c r="AO30">
        <v>0.130339318979285</v>
      </c>
      <c r="AP30">
        <v>3.1244678519134698E-2</v>
      </c>
      <c r="AQ30">
        <v>1.07788931407871E-2</v>
      </c>
      <c r="AR30">
        <v>0</v>
      </c>
      <c r="AS30">
        <v>2.9999843251331598E-3</v>
      </c>
      <c r="AT30">
        <v>5.5859708133979398E-2</v>
      </c>
      <c r="AU30">
        <v>1.06792835629047E-2</v>
      </c>
      <c r="AV30">
        <v>7.0239064916401599E-3</v>
      </c>
      <c r="AW30">
        <v>0</v>
      </c>
    </row>
    <row r="31" spans="1:49" x14ac:dyDescent="0.25">
      <c r="A31" t="s">
        <v>94</v>
      </c>
      <c r="B31">
        <v>2023</v>
      </c>
      <c r="C31" t="s">
        <v>93</v>
      </c>
      <c r="D31" t="s">
        <v>120</v>
      </c>
      <c r="E31" t="s">
        <v>43</v>
      </c>
      <c r="F31" t="s">
        <v>42</v>
      </c>
      <c r="G31" t="s">
        <v>42</v>
      </c>
      <c r="H31">
        <v>57.282595654836101</v>
      </c>
      <c r="I31">
        <v>3779.76532923076</v>
      </c>
      <c r="J31">
        <v>0</v>
      </c>
      <c r="K31">
        <v>8.0139553072800698E-2</v>
      </c>
      <c r="L31">
        <v>0.209907209749053</v>
      </c>
      <c r="M31">
        <v>0</v>
      </c>
      <c r="N31">
        <v>0</v>
      </c>
      <c r="O31">
        <v>0</v>
      </c>
      <c r="P31">
        <v>0</v>
      </c>
      <c r="Q31">
        <v>0</v>
      </c>
      <c r="R31">
        <v>9.1232780847328498E-2</v>
      </c>
      <c r="S31">
        <v>0.23896337989199201</v>
      </c>
      <c r="T31">
        <v>0</v>
      </c>
      <c r="U31">
        <v>0</v>
      </c>
      <c r="V31">
        <v>0</v>
      </c>
      <c r="W31">
        <v>0</v>
      </c>
      <c r="X31">
        <v>0</v>
      </c>
      <c r="Y31">
        <v>0.34961103600814702</v>
      </c>
      <c r="Z31">
        <v>2.4821665402295001</v>
      </c>
      <c r="AA31">
        <v>0</v>
      </c>
      <c r="AB31">
        <v>0.89213840492658003</v>
      </c>
      <c r="AC31">
        <v>3.7500442448597102</v>
      </c>
      <c r="AD31">
        <v>0</v>
      </c>
      <c r="AE31">
        <v>1106.2015208856101</v>
      </c>
      <c r="AF31">
        <v>745.78412375434903</v>
      </c>
      <c r="AG31">
        <v>0</v>
      </c>
      <c r="AH31">
        <v>995.58136879705103</v>
      </c>
      <c r="AI31">
        <v>671.20571137891295</v>
      </c>
      <c r="AJ31">
        <v>0</v>
      </c>
      <c r="AK31">
        <v>3.7343742349976998E-2</v>
      </c>
      <c r="AL31">
        <v>8.8138411299031796E-3</v>
      </c>
      <c r="AM31">
        <v>0</v>
      </c>
      <c r="AN31">
        <v>1.1999937300532599E-2</v>
      </c>
      <c r="AO31">
        <v>0.130339318979285</v>
      </c>
      <c r="AP31">
        <v>3.4356242961978901E-2</v>
      </c>
      <c r="AQ31">
        <v>8.1087338395148395E-3</v>
      </c>
      <c r="AR31">
        <v>0</v>
      </c>
      <c r="AS31">
        <v>2.99998432513307E-3</v>
      </c>
      <c r="AT31">
        <v>5.5859708133979301E-2</v>
      </c>
      <c r="AU31">
        <v>1.0553679639551001E-2</v>
      </c>
      <c r="AV31">
        <v>7.1151291819433696E-3</v>
      </c>
      <c r="AW31">
        <v>0</v>
      </c>
    </row>
    <row r="32" spans="1:49" x14ac:dyDescent="0.25">
      <c r="A32" t="s">
        <v>94</v>
      </c>
      <c r="B32">
        <v>2023</v>
      </c>
      <c r="C32" t="s">
        <v>93</v>
      </c>
      <c r="D32" t="s">
        <v>119</v>
      </c>
      <c r="E32" t="s">
        <v>43</v>
      </c>
      <c r="F32" t="s">
        <v>42</v>
      </c>
      <c r="G32" t="s">
        <v>42</v>
      </c>
      <c r="H32">
        <v>181.48819185786101</v>
      </c>
      <c r="I32">
        <v>13193.5298533653</v>
      </c>
      <c r="J32">
        <v>0</v>
      </c>
      <c r="K32">
        <v>7.7851623282243002E-2</v>
      </c>
      <c r="L32">
        <v>0.20990720974905699</v>
      </c>
      <c r="M32">
        <v>0</v>
      </c>
      <c r="N32">
        <v>0</v>
      </c>
      <c r="O32">
        <v>0</v>
      </c>
      <c r="P32">
        <v>0</v>
      </c>
      <c r="Q32">
        <v>0</v>
      </c>
      <c r="R32">
        <v>8.8628146940942606E-2</v>
      </c>
      <c r="S32">
        <v>0.23896337989199101</v>
      </c>
      <c r="T32">
        <v>0</v>
      </c>
      <c r="U32">
        <v>0</v>
      </c>
      <c r="V32">
        <v>0</v>
      </c>
      <c r="W32">
        <v>0</v>
      </c>
      <c r="X32">
        <v>0</v>
      </c>
      <c r="Y32">
        <v>0.33962987846832099</v>
      </c>
      <c r="Z32">
        <v>2.4821665402295001</v>
      </c>
      <c r="AA32">
        <v>0</v>
      </c>
      <c r="AB32">
        <v>0.85105670148456003</v>
      </c>
      <c r="AC32">
        <v>3.7500442448597</v>
      </c>
      <c r="AD32">
        <v>0</v>
      </c>
      <c r="AE32">
        <v>1106.16374223958</v>
      </c>
      <c r="AF32">
        <v>745.78412375434903</v>
      </c>
      <c r="AG32">
        <v>0</v>
      </c>
      <c r="AH32">
        <v>995.54736801562501</v>
      </c>
      <c r="AI32">
        <v>671.20571137891397</v>
      </c>
      <c r="AJ32">
        <v>0</v>
      </c>
      <c r="AK32">
        <v>3.5927015738032697E-2</v>
      </c>
      <c r="AL32">
        <v>8.8138411299048605E-3</v>
      </c>
      <c r="AM32">
        <v>0</v>
      </c>
      <c r="AN32">
        <v>1.1999937300532599E-2</v>
      </c>
      <c r="AO32">
        <v>0.130339318979285</v>
      </c>
      <c r="AP32">
        <v>3.3052854478990097E-2</v>
      </c>
      <c r="AQ32">
        <v>8.1087338395109104E-3</v>
      </c>
      <c r="AR32">
        <v>0</v>
      </c>
      <c r="AS32">
        <v>2.9999843251332101E-3</v>
      </c>
      <c r="AT32">
        <v>5.5859708133979398E-2</v>
      </c>
      <c r="AU32">
        <v>1.0553319213607099E-2</v>
      </c>
      <c r="AV32">
        <v>7.1151291819467897E-3</v>
      </c>
      <c r="AW32">
        <v>0</v>
      </c>
    </row>
    <row r="33" spans="1:49" x14ac:dyDescent="0.25">
      <c r="A33" t="s">
        <v>94</v>
      </c>
      <c r="B33">
        <v>2023</v>
      </c>
      <c r="C33" t="s">
        <v>93</v>
      </c>
      <c r="D33" t="s">
        <v>118</v>
      </c>
      <c r="E33" t="s">
        <v>43</v>
      </c>
      <c r="F33" t="s">
        <v>42</v>
      </c>
      <c r="G33" t="s">
        <v>42</v>
      </c>
      <c r="H33">
        <v>32.8413064298705</v>
      </c>
      <c r="I33">
        <v>2167.0182713140998</v>
      </c>
      <c r="J33">
        <v>0</v>
      </c>
      <c r="K33">
        <v>8.0139553072975198E-2</v>
      </c>
      <c r="L33">
        <v>0.20990720974906499</v>
      </c>
      <c r="M33">
        <v>0</v>
      </c>
      <c r="N33">
        <v>0</v>
      </c>
      <c r="O33">
        <v>0</v>
      </c>
      <c r="P33">
        <v>0</v>
      </c>
      <c r="Q33">
        <v>0</v>
      </c>
      <c r="R33">
        <v>9.1232780847527298E-2</v>
      </c>
      <c r="S33">
        <v>0.23896337989199201</v>
      </c>
      <c r="T33">
        <v>0</v>
      </c>
      <c r="U33">
        <v>0</v>
      </c>
      <c r="V33">
        <v>0</v>
      </c>
      <c r="W33">
        <v>0</v>
      </c>
      <c r="X33">
        <v>0</v>
      </c>
      <c r="Y33">
        <v>0.34961103600890803</v>
      </c>
      <c r="Z33">
        <v>2.4821665402295099</v>
      </c>
      <c r="AA33">
        <v>0</v>
      </c>
      <c r="AB33">
        <v>0.89213840493194496</v>
      </c>
      <c r="AC33">
        <v>3.7500442448597</v>
      </c>
      <c r="AD33">
        <v>0</v>
      </c>
      <c r="AE33">
        <v>1106.2015208856101</v>
      </c>
      <c r="AF33">
        <v>745.784123754348</v>
      </c>
      <c r="AG33">
        <v>0</v>
      </c>
      <c r="AH33">
        <v>995.58136879705205</v>
      </c>
      <c r="AI33">
        <v>671.20571137891295</v>
      </c>
      <c r="AJ33">
        <v>0</v>
      </c>
      <c r="AK33">
        <v>3.7343742350083801E-2</v>
      </c>
      <c r="AL33">
        <v>8.8138411299021197E-3</v>
      </c>
      <c r="AM33">
        <v>0</v>
      </c>
      <c r="AN33">
        <v>1.19999373005324E-2</v>
      </c>
      <c r="AO33">
        <v>0.130339318979285</v>
      </c>
      <c r="AP33">
        <v>3.4356242962076997E-2</v>
      </c>
      <c r="AQ33">
        <v>8.1087338395132592E-3</v>
      </c>
      <c r="AR33">
        <v>0</v>
      </c>
      <c r="AS33">
        <v>2.9999843251332999E-3</v>
      </c>
      <c r="AT33">
        <v>5.5859708133979398E-2</v>
      </c>
      <c r="AU33">
        <v>1.0553679639551001E-2</v>
      </c>
      <c r="AV33">
        <v>7.1151291819407502E-3</v>
      </c>
      <c r="AW33">
        <v>0</v>
      </c>
    </row>
    <row r="34" spans="1:49" x14ac:dyDescent="0.25">
      <c r="A34" t="s">
        <v>94</v>
      </c>
      <c r="B34">
        <v>2023</v>
      </c>
      <c r="C34" t="s">
        <v>93</v>
      </c>
      <c r="D34" t="s">
        <v>117</v>
      </c>
      <c r="E34" t="s">
        <v>43</v>
      </c>
      <c r="F34" t="s">
        <v>42</v>
      </c>
      <c r="G34" t="s">
        <v>42</v>
      </c>
      <c r="H34">
        <v>104.050964417093</v>
      </c>
      <c r="I34">
        <v>7564.1257497435899</v>
      </c>
      <c r="J34">
        <v>0</v>
      </c>
      <c r="K34">
        <v>7.7851623282374396E-2</v>
      </c>
      <c r="L34">
        <v>0.20990720974905799</v>
      </c>
      <c r="M34">
        <v>0</v>
      </c>
      <c r="N34">
        <v>0</v>
      </c>
      <c r="O34">
        <v>0</v>
      </c>
      <c r="P34">
        <v>0</v>
      </c>
      <c r="Q34">
        <v>0</v>
      </c>
      <c r="R34">
        <v>8.8628146941092195E-2</v>
      </c>
      <c r="S34">
        <v>0.23896337989198899</v>
      </c>
      <c r="T34">
        <v>0</v>
      </c>
      <c r="U34">
        <v>0</v>
      </c>
      <c r="V34">
        <v>0</v>
      </c>
      <c r="W34">
        <v>0</v>
      </c>
      <c r="X34">
        <v>0</v>
      </c>
      <c r="Y34">
        <v>0.33962987846889497</v>
      </c>
      <c r="Z34">
        <v>2.4821665402295001</v>
      </c>
      <c r="AA34">
        <v>0</v>
      </c>
      <c r="AB34">
        <v>0.85105670148660595</v>
      </c>
      <c r="AC34">
        <v>3.7500442448597</v>
      </c>
      <c r="AD34">
        <v>0</v>
      </c>
      <c r="AE34">
        <v>1106.16374223958</v>
      </c>
      <c r="AF34">
        <v>745.784123754348</v>
      </c>
      <c r="AG34">
        <v>0</v>
      </c>
      <c r="AH34">
        <v>995.54736801562694</v>
      </c>
      <c r="AI34">
        <v>671.20571137891295</v>
      </c>
      <c r="AJ34">
        <v>0</v>
      </c>
      <c r="AK34">
        <v>3.5927015738114403E-2</v>
      </c>
      <c r="AL34">
        <v>8.8138411299041007E-3</v>
      </c>
      <c r="AM34">
        <v>0</v>
      </c>
      <c r="AN34">
        <v>1.1999937300532599E-2</v>
      </c>
      <c r="AO34">
        <v>0.130339318979285</v>
      </c>
      <c r="AP34">
        <v>3.3052854479065301E-2</v>
      </c>
      <c r="AQ34">
        <v>8.1087338395120397E-3</v>
      </c>
      <c r="AR34">
        <v>0</v>
      </c>
      <c r="AS34">
        <v>2.9999843251330999E-3</v>
      </c>
      <c r="AT34">
        <v>5.5859708133979398E-2</v>
      </c>
      <c r="AU34">
        <v>1.0553319213607099E-2</v>
      </c>
      <c r="AV34">
        <v>7.1151291819520198E-3</v>
      </c>
      <c r="AW34">
        <v>0</v>
      </c>
    </row>
    <row r="35" spans="1:49" x14ac:dyDescent="0.25">
      <c r="A35" t="s">
        <v>94</v>
      </c>
      <c r="B35">
        <v>2023</v>
      </c>
      <c r="C35" t="s">
        <v>93</v>
      </c>
      <c r="D35" t="s">
        <v>116</v>
      </c>
      <c r="E35" t="s">
        <v>43</v>
      </c>
      <c r="F35" t="s">
        <v>42</v>
      </c>
      <c r="G35" t="s">
        <v>42</v>
      </c>
      <c r="H35">
        <v>4290.9337902223997</v>
      </c>
      <c r="I35">
        <v>238597.85876528799</v>
      </c>
      <c r="J35">
        <v>0</v>
      </c>
      <c r="K35">
        <v>8.5823090093250107E-2</v>
      </c>
      <c r="L35">
        <v>0.20990720974905799</v>
      </c>
      <c r="M35">
        <v>0</v>
      </c>
      <c r="N35">
        <v>0</v>
      </c>
      <c r="O35">
        <v>0</v>
      </c>
      <c r="P35">
        <v>0</v>
      </c>
      <c r="Q35">
        <v>0</v>
      </c>
      <c r="R35">
        <v>9.7703055106948003E-2</v>
      </c>
      <c r="S35">
        <v>0.23896337989199101</v>
      </c>
      <c r="T35">
        <v>0</v>
      </c>
      <c r="U35">
        <v>0</v>
      </c>
      <c r="V35">
        <v>0</v>
      </c>
      <c r="W35">
        <v>0</v>
      </c>
      <c r="X35">
        <v>0</v>
      </c>
      <c r="Y35">
        <v>0.37440562481880502</v>
      </c>
      <c r="Z35">
        <v>2.4821665402295001</v>
      </c>
      <c r="AA35">
        <v>0</v>
      </c>
      <c r="AB35">
        <v>0.99585170655032396</v>
      </c>
      <c r="AC35">
        <v>3.7500442448597</v>
      </c>
      <c r="AD35">
        <v>0</v>
      </c>
      <c r="AE35">
        <v>1106.2753298815601</v>
      </c>
      <c r="AF35">
        <v>745.784123754348</v>
      </c>
      <c r="AG35">
        <v>0</v>
      </c>
      <c r="AH35">
        <v>995.64779689340799</v>
      </c>
      <c r="AI35">
        <v>671.20571137891397</v>
      </c>
      <c r="AJ35">
        <v>0</v>
      </c>
      <c r="AK35">
        <v>4.0873308912889199E-2</v>
      </c>
      <c r="AL35">
        <v>8.8138411299041493E-3</v>
      </c>
      <c r="AM35">
        <v>0</v>
      </c>
      <c r="AN35">
        <v>1.1999937300532599E-2</v>
      </c>
      <c r="AO35">
        <v>0.130339318979285</v>
      </c>
      <c r="AP35">
        <v>3.7603444199857998E-2</v>
      </c>
      <c r="AQ35">
        <v>8.1087338395117795E-3</v>
      </c>
      <c r="AR35">
        <v>0</v>
      </c>
      <c r="AS35">
        <v>2.9999843251331598E-3</v>
      </c>
      <c r="AT35">
        <v>5.5859708133979398E-2</v>
      </c>
      <c r="AU35">
        <v>1.05543838118769E-2</v>
      </c>
      <c r="AV35">
        <v>7.1151291819465E-3</v>
      </c>
      <c r="AW35">
        <v>0</v>
      </c>
    </row>
    <row r="36" spans="1:49" x14ac:dyDescent="0.25">
      <c r="A36" t="s">
        <v>94</v>
      </c>
      <c r="B36">
        <v>2023</v>
      </c>
      <c r="C36" t="s">
        <v>93</v>
      </c>
      <c r="D36" t="s">
        <v>115</v>
      </c>
      <c r="E36" t="s">
        <v>43</v>
      </c>
      <c r="F36" t="s">
        <v>42</v>
      </c>
      <c r="G36" t="s">
        <v>42</v>
      </c>
      <c r="H36">
        <v>10024.4890235289</v>
      </c>
      <c r="I36">
        <v>682416.80774939095</v>
      </c>
      <c r="J36">
        <v>0</v>
      </c>
      <c r="K36">
        <v>8.0744062180441903E-2</v>
      </c>
      <c r="L36">
        <v>0.20990720974905799</v>
      </c>
      <c r="M36">
        <v>0</v>
      </c>
      <c r="N36">
        <v>0</v>
      </c>
      <c r="O36">
        <v>0</v>
      </c>
      <c r="P36">
        <v>0</v>
      </c>
      <c r="Q36">
        <v>0</v>
      </c>
      <c r="R36">
        <v>9.1920968450365598E-2</v>
      </c>
      <c r="S36">
        <v>0.23896337989199101</v>
      </c>
      <c r="T36">
        <v>0</v>
      </c>
      <c r="U36">
        <v>0</v>
      </c>
      <c r="V36">
        <v>0</v>
      </c>
      <c r="W36">
        <v>0</v>
      </c>
      <c r="X36">
        <v>0</v>
      </c>
      <c r="Y36">
        <v>0.35224822385478699</v>
      </c>
      <c r="Z36">
        <v>2.4821665402295001</v>
      </c>
      <c r="AA36">
        <v>0</v>
      </c>
      <c r="AB36">
        <v>0.90248030844567795</v>
      </c>
      <c r="AC36">
        <v>3.7500442448597</v>
      </c>
      <c r="AD36">
        <v>0</v>
      </c>
      <c r="AE36">
        <v>1106.2366054087599</v>
      </c>
      <c r="AF36">
        <v>745.784123754348</v>
      </c>
      <c r="AG36">
        <v>0</v>
      </c>
      <c r="AH36">
        <v>995.61294486788904</v>
      </c>
      <c r="AI36">
        <v>671.20571137891295</v>
      </c>
      <c r="AJ36">
        <v>0</v>
      </c>
      <c r="AK36">
        <v>3.7704269686814999E-2</v>
      </c>
      <c r="AL36">
        <v>8.8138411299040695E-3</v>
      </c>
      <c r="AM36">
        <v>0</v>
      </c>
      <c r="AN36">
        <v>1.1999937300532599E-2</v>
      </c>
      <c r="AO36">
        <v>0.130339318979285</v>
      </c>
      <c r="AP36">
        <v>3.4687928111869798E-2</v>
      </c>
      <c r="AQ36">
        <v>8.1087338395117101E-3</v>
      </c>
      <c r="AR36">
        <v>0</v>
      </c>
      <c r="AS36">
        <v>2.9999843251331598E-3</v>
      </c>
      <c r="AT36">
        <v>5.5859708133979398E-2</v>
      </c>
      <c r="AU36">
        <v>1.0554014362303301E-2</v>
      </c>
      <c r="AV36">
        <v>7.1151291819464496E-3</v>
      </c>
      <c r="AW36">
        <v>0</v>
      </c>
    </row>
    <row r="37" spans="1:49" x14ac:dyDescent="0.25">
      <c r="A37" t="s">
        <v>94</v>
      </c>
      <c r="B37">
        <v>2023</v>
      </c>
      <c r="C37" t="s">
        <v>93</v>
      </c>
      <c r="D37" t="s">
        <v>114</v>
      </c>
      <c r="E37" t="s">
        <v>43</v>
      </c>
      <c r="F37" t="s">
        <v>42</v>
      </c>
      <c r="G37" t="s">
        <v>42</v>
      </c>
      <c r="H37">
        <v>19087.855246886</v>
      </c>
      <c r="I37">
        <v>1090317.0973151601</v>
      </c>
      <c r="J37">
        <v>0</v>
      </c>
      <c r="K37">
        <v>8.5127406319720406E-2</v>
      </c>
      <c r="L37">
        <v>0.20990720974905799</v>
      </c>
      <c r="M37">
        <v>0</v>
      </c>
      <c r="N37">
        <v>0</v>
      </c>
      <c r="O37">
        <v>0</v>
      </c>
      <c r="P37">
        <v>0</v>
      </c>
      <c r="Q37">
        <v>0</v>
      </c>
      <c r="R37">
        <v>9.6911072087129693E-2</v>
      </c>
      <c r="S37">
        <v>0.23896337989199101</v>
      </c>
      <c r="T37">
        <v>0</v>
      </c>
      <c r="U37">
        <v>0</v>
      </c>
      <c r="V37">
        <v>0</v>
      </c>
      <c r="W37">
        <v>0</v>
      </c>
      <c r="X37">
        <v>0</v>
      </c>
      <c r="Y37">
        <v>0.37137068494864101</v>
      </c>
      <c r="Z37">
        <v>2.4821665402295001</v>
      </c>
      <c r="AA37">
        <v>0</v>
      </c>
      <c r="AB37">
        <v>0.98243659297781405</v>
      </c>
      <c r="AC37">
        <v>3.7500442448597</v>
      </c>
      <c r="AD37">
        <v>0</v>
      </c>
      <c r="AE37">
        <v>1106.2951881261099</v>
      </c>
      <c r="AF37">
        <v>745.784123754348</v>
      </c>
      <c r="AG37">
        <v>0</v>
      </c>
      <c r="AH37">
        <v>995.66566931350201</v>
      </c>
      <c r="AI37">
        <v>671.20571137891397</v>
      </c>
      <c r="AJ37">
        <v>0</v>
      </c>
      <c r="AK37">
        <v>4.04255012720117E-2</v>
      </c>
      <c r="AL37">
        <v>8.8138411299040695E-3</v>
      </c>
      <c r="AM37">
        <v>0</v>
      </c>
      <c r="AN37">
        <v>1.1999937300532599E-2</v>
      </c>
      <c r="AO37">
        <v>0.130339318979285</v>
      </c>
      <c r="AP37">
        <v>3.7191461170250802E-2</v>
      </c>
      <c r="AQ37">
        <v>8.10873383951175E-3</v>
      </c>
      <c r="AR37">
        <v>0</v>
      </c>
      <c r="AS37">
        <v>2.9999843251331598E-3</v>
      </c>
      <c r="AT37">
        <v>5.5859708133979398E-2</v>
      </c>
      <c r="AU37">
        <v>1.0554573268813301E-2</v>
      </c>
      <c r="AV37">
        <v>7.1151291819464097E-3</v>
      </c>
      <c r="AW37">
        <v>0</v>
      </c>
    </row>
    <row r="38" spans="1:49" x14ac:dyDescent="0.25">
      <c r="A38" t="s">
        <v>94</v>
      </c>
      <c r="B38">
        <v>2023</v>
      </c>
      <c r="C38" t="s">
        <v>93</v>
      </c>
      <c r="D38" t="s">
        <v>113</v>
      </c>
      <c r="E38" t="s">
        <v>43</v>
      </c>
      <c r="F38" t="s">
        <v>42</v>
      </c>
      <c r="G38" t="s">
        <v>42</v>
      </c>
      <c r="H38">
        <v>46965.050075070802</v>
      </c>
      <c r="I38">
        <v>3226023.9412943199</v>
      </c>
      <c r="J38">
        <v>0</v>
      </c>
      <c r="K38">
        <v>8.0866592256291003E-2</v>
      </c>
      <c r="L38">
        <v>0.20990720974905799</v>
      </c>
      <c r="M38">
        <v>0</v>
      </c>
      <c r="N38">
        <v>0</v>
      </c>
      <c r="O38">
        <v>0</v>
      </c>
      <c r="P38">
        <v>0</v>
      </c>
      <c r="Q38">
        <v>0</v>
      </c>
      <c r="R38">
        <v>9.2060459614572696E-2</v>
      </c>
      <c r="S38">
        <v>0.23896337989199101</v>
      </c>
      <c r="T38">
        <v>0</v>
      </c>
      <c r="U38">
        <v>0</v>
      </c>
      <c r="V38">
        <v>0</v>
      </c>
      <c r="W38">
        <v>0</v>
      </c>
      <c r="X38">
        <v>0</v>
      </c>
      <c r="Y38">
        <v>0.35278276472901499</v>
      </c>
      <c r="Z38">
        <v>2.4821665402295001</v>
      </c>
      <c r="AA38">
        <v>0</v>
      </c>
      <c r="AB38">
        <v>0.90457546166090097</v>
      </c>
      <c r="AC38">
        <v>3.7500442448597</v>
      </c>
      <c r="AD38">
        <v>0</v>
      </c>
      <c r="AE38">
        <v>1106.2428186207201</v>
      </c>
      <c r="AF38">
        <v>745.78412375434903</v>
      </c>
      <c r="AG38">
        <v>0</v>
      </c>
      <c r="AH38">
        <v>995.61853675865098</v>
      </c>
      <c r="AI38">
        <v>671.20571137891397</v>
      </c>
      <c r="AJ38">
        <v>0</v>
      </c>
      <c r="AK38">
        <v>3.7777852331655801E-2</v>
      </c>
      <c r="AL38">
        <v>8.8138411299040608E-3</v>
      </c>
      <c r="AM38">
        <v>0</v>
      </c>
      <c r="AN38">
        <v>1.1999937300532599E-2</v>
      </c>
      <c r="AO38">
        <v>0.130339318979285</v>
      </c>
      <c r="AP38">
        <v>3.4755624145123301E-2</v>
      </c>
      <c r="AQ38">
        <v>8.1087338395117396E-3</v>
      </c>
      <c r="AR38">
        <v>0</v>
      </c>
      <c r="AS38">
        <v>2.9999843251331598E-3</v>
      </c>
      <c r="AT38">
        <v>5.5859708133979398E-2</v>
      </c>
      <c r="AU38">
        <v>1.0554073639250001E-2</v>
      </c>
      <c r="AV38">
        <v>7.1151291819464097E-3</v>
      </c>
      <c r="AW38">
        <v>0</v>
      </c>
    </row>
    <row r="39" spans="1:49" x14ac:dyDescent="0.25">
      <c r="A39" t="s">
        <v>94</v>
      </c>
      <c r="B39">
        <v>2023</v>
      </c>
      <c r="C39" t="s">
        <v>93</v>
      </c>
      <c r="D39" t="s">
        <v>112</v>
      </c>
      <c r="E39" t="s">
        <v>43</v>
      </c>
      <c r="F39" t="s">
        <v>42</v>
      </c>
      <c r="G39" t="s">
        <v>42</v>
      </c>
      <c r="H39">
        <v>1200.4764917297</v>
      </c>
      <c r="I39">
        <v>24194.9995797435</v>
      </c>
      <c r="J39">
        <v>0</v>
      </c>
      <c r="K39">
        <v>6.5412812854585903E-2</v>
      </c>
      <c r="L39">
        <v>0.20990720974905799</v>
      </c>
      <c r="M39">
        <v>0</v>
      </c>
      <c r="N39">
        <v>0</v>
      </c>
      <c r="O39">
        <v>0</v>
      </c>
      <c r="P39">
        <v>0</v>
      </c>
      <c r="Q39">
        <v>0</v>
      </c>
      <c r="R39">
        <v>7.4467508127334603E-2</v>
      </c>
      <c r="S39">
        <v>0.23896337989199101</v>
      </c>
      <c r="T39">
        <v>0</v>
      </c>
      <c r="U39">
        <v>0</v>
      </c>
      <c r="V39">
        <v>0</v>
      </c>
      <c r="W39">
        <v>0</v>
      </c>
      <c r="X39">
        <v>0</v>
      </c>
      <c r="Y39">
        <v>0.28536522096054101</v>
      </c>
      <c r="Z39">
        <v>2.4821665402295001</v>
      </c>
      <c r="AA39">
        <v>0</v>
      </c>
      <c r="AB39">
        <v>0.62859925686219098</v>
      </c>
      <c r="AC39">
        <v>3.7500442448597</v>
      </c>
      <c r="AD39">
        <v>0</v>
      </c>
      <c r="AE39">
        <v>1106.3067428618201</v>
      </c>
      <c r="AF39">
        <v>745.78412375434903</v>
      </c>
      <c r="AG39">
        <v>0</v>
      </c>
      <c r="AH39">
        <v>995.67606857564294</v>
      </c>
      <c r="AI39">
        <v>671.20571137891397</v>
      </c>
      <c r="AJ39">
        <v>0</v>
      </c>
      <c r="AK39">
        <v>2.8119050273315301E-2</v>
      </c>
      <c r="AL39">
        <v>8.8138411299041406E-3</v>
      </c>
      <c r="AM39">
        <v>0</v>
      </c>
      <c r="AN39">
        <v>1.1999937300532599E-2</v>
      </c>
      <c r="AO39">
        <v>0.130339318979285</v>
      </c>
      <c r="AP39">
        <v>2.586952625145E-2</v>
      </c>
      <c r="AQ39">
        <v>8.1087338395116199E-3</v>
      </c>
      <c r="AR39">
        <v>0</v>
      </c>
      <c r="AS39">
        <v>2.9999843251331598E-3</v>
      </c>
      <c r="AT39">
        <v>5.5859708133979398E-2</v>
      </c>
      <c r="AU39">
        <v>1.0554683506393599E-2</v>
      </c>
      <c r="AV39">
        <v>7.1151291819464202E-3</v>
      </c>
      <c r="AW39">
        <v>0</v>
      </c>
    </row>
    <row r="40" spans="1:49" x14ac:dyDescent="0.25">
      <c r="A40" t="s">
        <v>94</v>
      </c>
      <c r="B40">
        <v>2023</v>
      </c>
      <c r="C40" t="s">
        <v>93</v>
      </c>
      <c r="D40" t="s">
        <v>111</v>
      </c>
      <c r="E40" t="s">
        <v>49</v>
      </c>
      <c r="F40" t="s">
        <v>42</v>
      </c>
      <c r="G40" t="s">
        <v>42</v>
      </c>
      <c r="H40">
        <v>26016.653102</v>
      </c>
      <c r="I40">
        <v>1241594.7486711</v>
      </c>
      <c r="J40">
        <v>520541.180289999</v>
      </c>
      <c r="K40">
        <v>5.6465848778253301E-2</v>
      </c>
      <c r="L40">
        <v>1.0495930441944099</v>
      </c>
      <c r="M40">
        <v>13.7663074117346</v>
      </c>
      <c r="N40">
        <v>4.0510414262547201E-2</v>
      </c>
      <c r="O40">
        <v>1.53044550528877</v>
      </c>
      <c r="P40">
        <v>0.16309654978694799</v>
      </c>
      <c r="Q40">
        <v>2.7168098579404599E-2</v>
      </c>
      <c r="R40">
        <v>7.1630553119805498E-2</v>
      </c>
      <c r="S40">
        <v>1.1090203355477899</v>
      </c>
      <c r="T40">
        <v>14.698171085536099</v>
      </c>
      <c r="U40">
        <v>4.0510414262547201E-2</v>
      </c>
      <c r="V40">
        <v>1.53044550528877</v>
      </c>
      <c r="W40">
        <v>0.16309654978694799</v>
      </c>
      <c r="X40">
        <v>2.7168098579404599E-2</v>
      </c>
      <c r="Y40">
        <v>1.13949852962023</v>
      </c>
      <c r="Z40">
        <v>12.0589146296286</v>
      </c>
      <c r="AA40">
        <v>233.29763491576799</v>
      </c>
      <c r="AB40">
        <v>0.44767873831368798</v>
      </c>
      <c r="AC40">
        <v>6.9520340571309999E-2</v>
      </c>
      <c r="AD40">
        <v>27.074942181164399</v>
      </c>
      <c r="AE40">
        <v>602.36645846363695</v>
      </c>
      <c r="AF40">
        <v>254.48056846251899</v>
      </c>
      <c r="AG40">
        <v>1096.4647717837099</v>
      </c>
      <c r="AH40">
        <v>542.12981261727305</v>
      </c>
      <c r="AI40">
        <v>229.03251161626699</v>
      </c>
      <c r="AJ40">
        <v>986.81829460534505</v>
      </c>
      <c r="AK40">
        <v>3.8664243907250999E-4</v>
      </c>
      <c r="AL40">
        <v>0</v>
      </c>
      <c r="AM40">
        <v>1.9691298533562801E-2</v>
      </c>
      <c r="AN40">
        <v>7.9999585466749793E-3</v>
      </c>
      <c r="AO40">
        <v>3.6749814475036398E-2</v>
      </c>
      <c r="AP40">
        <v>3.58740374812073E-4</v>
      </c>
      <c r="AQ40">
        <v>0</v>
      </c>
      <c r="AR40">
        <v>1.82702763672812E-2</v>
      </c>
      <c r="AS40">
        <v>1.9999896336525898E-3</v>
      </c>
      <c r="AT40">
        <v>1.5749919113237001E-2</v>
      </c>
      <c r="AU40">
        <v>6.0326603860950297E-3</v>
      </c>
      <c r="AV40">
        <v>2.7624645962454801E-3</v>
      </c>
      <c r="AW40">
        <v>1.50414349468019E-2</v>
      </c>
    </row>
    <row r="41" spans="1:49" x14ac:dyDescent="0.25">
      <c r="A41" t="s">
        <v>94</v>
      </c>
      <c r="B41">
        <v>2023</v>
      </c>
      <c r="C41" t="s">
        <v>93</v>
      </c>
      <c r="D41" t="s">
        <v>110</v>
      </c>
      <c r="E41" t="s">
        <v>43</v>
      </c>
      <c r="F41" t="s">
        <v>42</v>
      </c>
      <c r="G41" t="s">
        <v>42</v>
      </c>
      <c r="H41">
        <v>260.58423779449998</v>
      </c>
      <c r="I41">
        <v>17792.0578310897</v>
      </c>
      <c r="J41">
        <v>0</v>
      </c>
      <c r="K41">
        <v>0.18608020725566299</v>
      </c>
      <c r="L41">
        <v>5.8704039501024798</v>
      </c>
      <c r="M41">
        <v>0</v>
      </c>
      <c r="N41">
        <v>0</v>
      </c>
      <c r="O41">
        <v>0</v>
      </c>
      <c r="P41">
        <v>0</v>
      </c>
      <c r="Q41">
        <v>0</v>
      </c>
      <c r="R41">
        <v>0.21183815129539599</v>
      </c>
      <c r="S41">
        <v>6.6830080344778402</v>
      </c>
      <c r="T41">
        <v>0</v>
      </c>
      <c r="U41">
        <v>0</v>
      </c>
      <c r="V41">
        <v>0</v>
      </c>
      <c r="W41">
        <v>0</v>
      </c>
      <c r="X41">
        <v>0</v>
      </c>
      <c r="Y41">
        <v>0.97418325070589895</v>
      </c>
      <c r="Z41">
        <v>33.118635964060701</v>
      </c>
      <c r="AA41">
        <v>0</v>
      </c>
      <c r="AB41">
        <v>1.8756548682079399</v>
      </c>
      <c r="AC41">
        <v>30.486949237341801</v>
      </c>
      <c r="AD41">
        <v>0</v>
      </c>
      <c r="AE41">
        <v>1691.07058599229</v>
      </c>
      <c r="AF41">
        <v>5584.2358201996303</v>
      </c>
      <c r="AG41">
        <v>0</v>
      </c>
      <c r="AH41">
        <v>1521.9635273930601</v>
      </c>
      <c r="AI41">
        <v>5025.8122381796602</v>
      </c>
      <c r="AJ41">
        <v>0</v>
      </c>
      <c r="AK41">
        <v>7.7551054997358301E-2</v>
      </c>
      <c r="AL41">
        <v>8.5530217908613093E-2</v>
      </c>
      <c r="AM41">
        <v>0</v>
      </c>
      <c r="AN41">
        <v>3.59998119015979E-2</v>
      </c>
      <c r="AO41">
        <v>6.1739677411240299E-2</v>
      </c>
      <c r="AP41">
        <v>7.1346970597569601E-2</v>
      </c>
      <c r="AQ41">
        <v>7.8687800475923997E-2</v>
      </c>
      <c r="AR41">
        <v>0</v>
      </c>
      <c r="AS41">
        <v>8.9999529753994802E-3</v>
      </c>
      <c r="AT41">
        <v>2.6459861747674399E-2</v>
      </c>
      <c r="AU41">
        <v>1.6133603936959302E-2</v>
      </c>
      <c r="AV41">
        <v>5.3276220259496798E-2</v>
      </c>
      <c r="AW41">
        <v>0</v>
      </c>
    </row>
    <row r="42" spans="1:49" x14ac:dyDescent="0.25">
      <c r="A42" t="s">
        <v>94</v>
      </c>
      <c r="B42">
        <v>2023</v>
      </c>
      <c r="C42" t="s">
        <v>93</v>
      </c>
      <c r="D42" t="s">
        <v>108</v>
      </c>
      <c r="E42" t="s">
        <v>43</v>
      </c>
      <c r="F42" t="s">
        <v>42</v>
      </c>
      <c r="G42" t="s">
        <v>42</v>
      </c>
      <c r="H42">
        <v>720.75380426071104</v>
      </c>
      <c r="I42">
        <v>177235.90964772401</v>
      </c>
      <c r="J42">
        <v>0</v>
      </c>
      <c r="K42">
        <v>0.192093631966227</v>
      </c>
      <c r="L42">
        <v>32.587675471041301</v>
      </c>
      <c r="M42">
        <v>0</v>
      </c>
      <c r="N42">
        <v>0</v>
      </c>
      <c r="O42">
        <v>0</v>
      </c>
      <c r="P42">
        <v>0</v>
      </c>
      <c r="Q42">
        <v>0</v>
      </c>
      <c r="R42">
        <v>0.21868397757873501</v>
      </c>
      <c r="S42">
        <v>37.098587907928199</v>
      </c>
      <c r="T42">
        <v>0</v>
      </c>
      <c r="U42">
        <v>0</v>
      </c>
      <c r="V42">
        <v>0</v>
      </c>
      <c r="W42">
        <v>0</v>
      </c>
      <c r="X42">
        <v>0</v>
      </c>
      <c r="Y42">
        <v>1.0079912204667301</v>
      </c>
      <c r="Z42">
        <v>183.84754609970699</v>
      </c>
      <c r="AA42">
        <v>0</v>
      </c>
      <c r="AB42">
        <v>2.0076343073446101</v>
      </c>
      <c r="AC42">
        <v>169.23857647500699</v>
      </c>
      <c r="AD42">
        <v>0</v>
      </c>
      <c r="AE42">
        <v>1689.9783383375</v>
      </c>
      <c r="AF42">
        <v>30999.1043562263</v>
      </c>
      <c r="AG42">
        <v>0</v>
      </c>
      <c r="AH42">
        <v>1520.9805045037499</v>
      </c>
      <c r="AI42">
        <v>27899.1939206036</v>
      </c>
      <c r="AJ42">
        <v>0</v>
      </c>
      <c r="AK42">
        <v>8.23124372037006E-2</v>
      </c>
      <c r="AL42">
        <v>0.47479372933521202</v>
      </c>
      <c r="AM42">
        <v>0</v>
      </c>
      <c r="AN42">
        <v>3.59998119015979E-2</v>
      </c>
      <c r="AO42">
        <v>6.1739677411240403E-2</v>
      </c>
      <c r="AP42">
        <v>7.5727442227404504E-2</v>
      </c>
      <c r="AQ42">
        <v>0.436810230988394</v>
      </c>
      <c r="AR42">
        <v>0</v>
      </c>
      <c r="AS42">
        <v>8.9999529753994802E-3</v>
      </c>
      <c r="AT42">
        <v>2.6459861747674399E-2</v>
      </c>
      <c r="AU42">
        <v>1.6123183383725599E-2</v>
      </c>
      <c r="AV42">
        <v>0.29574594710980701</v>
      </c>
      <c r="AW42">
        <v>0</v>
      </c>
    </row>
    <row r="43" spans="1:49" x14ac:dyDescent="0.25">
      <c r="A43" t="s">
        <v>94</v>
      </c>
      <c r="B43">
        <v>2023</v>
      </c>
      <c r="C43" t="s">
        <v>93</v>
      </c>
      <c r="D43" t="s">
        <v>109</v>
      </c>
      <c r="E43" t="s">
        <v>43</v>
      </c>
      <c r="F43" t="s">
        <v>42</v>
      </c>
      <c r="G43" t="s">
        <v>42</v>
      </c>
      <c r="H43">
        <v>8223.1295390027099</v>
      </c>
      <c r="I43">
        <v>2026644.53239766</v>
      </c>
      <c r="J43">
        <v>0</v>
      </c>
      <c r="K43">
        <v>0.191779291130902</v>
      </c>
      <c r="L43">
        <v>32.587675471041301</v>
      </c>
      <c r="M43">
        <v>0</v>
      </c>
      <c r="N43">
        <v>0</v>
      </c>
      <c r="O43">
        <v>0</v>
      </c>
      <c r="P43">
        <v>0</v>
      </c>
      <c r="Q43">
        <v>0</v>
      </c>
      <c r="R43">
        <v>0.21832612446574601</v>
      </c>
      <c r="S43">
        <v>37.098587907928199</v>
      </c>
      <c r="T43">
        <v>0</v>
      </c>
      <c r="U43">
        <v>0</v>
      </c>
      <c r="V43">
        <v>0</v>
      </c>
      <c r="W43">
        <v>0</v>
      </c>
      <c r="X43">
        <v>0</v>
      </c>
      <c r="Y43">
        <v>1.0063206571435801</v>
      </c>
      <c r="Z43">
        <v>183.84754609970699</v>
      </c>
      <c r="AA43">
        <v>0</v>
      </c>
      <c r="AB43">
        <v>2.00249277267711</v>
      </c>
      <c r="AC43">
        <v>169.23857647500699</v>
      </c>
      <c r="AD43">
        <v>0</v>
      </c>
      <c r="AE43">
        <v>1689.98146954661</v>
      </c>
      <c r="AF43">
        <v>30999.104356226198</v>
      </c>
      <c r="AG43">
        <v>0</v>
      </c>
      <c r="AH43">
        <v>1520.9833225919499</v>
      </c>
      <c r="AI43">
        <v>27899.1939206036</v>
      </c>
      <c r="AJ43">
        <v>0</v>
      </c>
      <c r="AK43">
        <v>8.2131509868996699E-2</v>
      </c>
      <c r="AL43">
        <v>0.47479372933521102</v>
      </c>
      <c r="AM43">
        <v>0</v>
      </c>
      <c r="AN43">
        <v>3.59998119015979E-2</v>
      </c>
      <c r="AO43">
        <v>6.1739677411240403E-2</v>
      </c>
      <c r="AP43">
        <v>7.5560989079476906E-2</v>
      </c>
      <c r="AQ43">
        <v>0.436810230988394</v>
      </c>
      <c r="AR43">
        <v>0</v>
      </c>
      <c r="AS43">
        <v>8.9999529753994698E-3</v>
      </c>
      <c r="AT43">
        <v>2.6459861747674399E-2</v>
      </c>
      <c r="AU43">
        <v>1.6123213256924299E-2</v>
      </c>
      <c r="AV43">
        <v>0.29574594710980701</v>
      </c>
      <c r="AW43">
        <v>0</v>
      </c>
    </row>
    <row r="44" spans="1:49" x14ac:dyDescent="0.25">
      <c r="A44" t="s">
        <v>94</v>
      </c>
      <c r="B44">
        <v>2023</v>
      </c>
      <c r="C44" t="s">
        <v>93</v>
      </c>
      <c r="D44" t="s">
        <v>107</v>
      </c>
      <c r="E44" t="s">
        <v>43</v>
      </c>
      <c r="F44" t="s">
        <v>42</v>
      </c>
      <c r="G44" t="s">
        <v>42</v>
      </c>
      <c r="H44">
        <v>8181.1001889752097</v>
      </c>
      <c r="I44">
        <v>2279899.3444667198</v>
      </c>
      <c r="J44">
        <v>0</v>
      </c>
      <c r="K44">
        <v>0.166180724545231</v>
      </c>
      <c r="L44">
        <v>40.445696506611597</v>
      </c>
      <c r="M44">
        <v>0</v>
      </c>
      <c r="N44">
        <v>0</v>
      </c>
      <c r="O44">
        <v>0</v>
      </c>
      <c r="P44">
        <v>0</v>
      </c>
      <c r="Q44">
        <v>0</v>
      </c>
      <c r="R44">
        <v>0.18918410500383701</v>
      </c>
      <c r="S44">
        <v>46.044346694237198</v>
      </c>
      <c r="T44">
        <v>0</v>
      </c>
      <c r="U44">
        <v>0</v>
      </c>
      <c r="V44">
        <v>0</v>
      </c>
      <c r="W44">
        <v>0</v>
      </c>
      <c r="X44">
        <v>0</v>
      </c>
      <c r="Y44">
        <v>0.87120133522912202</v>
      </c>
      <c r="Z44">
        <v>228.17957849254401</v>
      </c>
      <c r="AA44">
        <v>0</v>
      </c>
      <c r="AB44">
        <v>1.60463448646243</v>
      </c>
      <c r="AC44">
        <v>210.04787860373301</v>
      </c>
      <c r="AD44">
        <v>0</v>
      </c>
      <c r="AE44">
        <v>1689.91412694101</v>
      </c>
      <c r="AF44">
        <v>38474.065690351803</v>
      </c>
      <c r="AG44">
        <v>0</v>
      </c>
      <c r="AH44">
        <v>1520.9227142469099</v>
      </c>
      <c r="AI44">
        <v>34626.659121316603</v>
      </c>
      <c r="AJ44">
        <v>0</v>
      </c>
      <c r="AK44">
        <v>6.80504209652604E-2</v>
      </c>
      <c r="AL44">
        <v>0.58928299740185797</v>
      </c>
      <c r="AM44">
        <v>0</v>
      </c>
      <c r="AN44">
        <v>3.59998119015979E-2</v>
      </c>
      <c r="AO44">
        <v>6.1739677411240403E-2</v>
      </c>
      <c r="AP44">
        <v>6.2606387288039494E-2</v>
      </c>
      <c r="AQ44">
        <v>0.54214035760970902</v>
      </c>
      <c r="AR44">
        <v>0</v>
      </c>
      <c r="AS44">
        <v>8.9999529753994698E-3</v>
      </c>
      <c r="AT44">
        <v>2.6459861747674399E-2</v>
      </c>
      <c r="AU44">
        <v>1.6122570776985298E-2</v>
      </c>
      <c r="AV44">
        <v>0.36706057265401598</v>
      </c>
      <c r="AW44">
        <v>0</v>
      </c>
    </row>
    <row r="45" spans="1:49" x14ac:dyDescent="0.25">
      <c r="A45" t="s">
        <v>94</v>
      </c>
      <c r="B45">
        <v>2023</v>
      </c>
      <c r="C45" t="s">
        <v>93</v>
      </c>
      <c r="D45" t="s">
        <v>106</v>
      </c>
      <c r="E45" t="s">
        <v>43</v>
      </c>
      <c r="F45" t="s">
        <v>42</v>
      </c>
      <c r="G45" t="s">
        <v>42</v>
      </c>
      <c r="H45">
        <v>2994.6548220497898</v>
      </c>
      <c r="I45">
        <v>738052.44010070502</v>
      </c>
      <c r="J45">
        <v>0</v>
      </c>
      <c r="K45">
        <v>0.19169739633598601</v>
      </c>
      <c r="L45">
        <v>40.445696506611597</v>
      </c>
      <c r="M45">
        <v>0</v>
      </c>
      <c r="N45">
        <v>0</v>
      </c>
      <c r="O45">
        <v>0</v>
      </c>
      <c r="P45">
        <v>0</v>
      </c>
      <c r="Q45">
        <v>0</v>
      </c>
      <c r="R45">
        <v>0.21823289347567301</v>
      </c>
      <c r="S45">
        <v>46.044346694237099</v>
      </c>
      <c r="T45">
        <v>0</v>
      </c>
      <c r="U45">
        <v>0</v>
      </c>
      <c r="V45">
        <v>0</v>
      </c>
      <c r="W45">
        <v>0</v>
      </c>
      <c r="X45">
        <v>0</v>
      </c>
      <c r="Y45">
        <v>1.0058892603515399</v>
      </c>
      <c r="Z45">
        <v>228.17957849254401</v>
      </c>
      <c r="AA45">
        <v>0</v>
      </c>
      <c r="AB45">
        <v>2.0012203121873</v>
      </c>
      <c r="AC45">
        <v>210.04787860373301</v>
      </c>
      <c r="AD45">
        <v>0</v>
      </c>
      <c r="AE45">
        <v>1689.98094849992</v>
      </c>
      <c r="AF45">
        <v>38474.065690351701</v>
      </c>
      <c r="AG45">
        <v>0</v>
      </c>
      <c r="AH45">
        <v>1520.9828536499299</v>
      </c>
      <c r="AI45">
        <v>34626.659121316603</v>
      </c>
      <c r="AJ45">
        <v>0</v>
      </c>
      <c r="AK45">
        <v>8.2087080696283607E-2</v>
      </c>
      <c r="AL45">
        <v>0.58928299740185797</v>
      </c>
      <c r="AM45">
        <v>0</v>
      </c>
      <c r="AN45">
        <v>3.59998119015979E-2</v>
      </c>
      <c r="AO45">
        <v>6.1739677411240299E-2</v>
      </c>
      <c r="AP45">
        <v>7.5520114240580902E-2</v>
      </c>
      <c r="AQ45">
        <v>0.54214035760970902</v>
      </c>
      <c r="AR45">
        <v>0</v>
      </c>
      <c r="AS45">
        <v>8.9999529753994698E-3</v>
      </c>
      <c r="AT45">
        <v>2.6459861747674399E-2</v>
      </c>
      <c r="AU45">
        <v>1.61232082858952E-2</v>
      </c>
      <c r="AV45">
        <v>0.36706057265401598</v>
      </c>
      <c r="AW45">
        <v>0</v>
      </c>
    </row>
    <row r="46" spans="1:49" x14ac:dyDescent="0.25">
      <c r="A46" t="s">
        <v>94</v>
      </c>
      <c r="B46">
        <v>2023</v>
      </c>
      <c r="C46" t="s">
        <v>93</v>
      </c>
      <c r="D46" t="s">
        <v>103</v>
      </c>
      <c r="E46" t="s">
        <v>43</v>
      </c>
      <c r="F46" t="s">
        <v>42</v>
      </c>
      <c r="G46" t="s">
        <v>42</v>
      </c>
      <c r="H46">
        <v>16379.9099489895</v>
      </c>
      <c r="I46">
        <v>3088345.8542092801</v>
      </c>
      <c r="J46">
        <v>0</v>
      </c>
      <c r="K46">
        <v>0.29323003640408002</v>
      </c>
      <c r="L46">
        <v>14.8077747687302</v>
      </c>
      <c r="M46">
        <v>0</v>
      </c>
      <c r="N46">
        <v>0</v>
      </c>
      <c r="O46">
        <v>0</v>
      </c>
      <c r="P46">
        <v>0</v>
      </c>
      <c r="Q46">
        <v>0</v>
      </c>
      <c r="R46">
        <v>0.33382007539779002</v>
      </c>
      <c r="S46">
        <v>16.8575243873014</v>
      </c>
      <c r="T46">
        <v>0</v>
      </c>
      <c r="U46">
        <v>0</v>
      </c>
      <c r="V46">
        <v>0</v>
      </c>
      <c r="W46">
        <v>0</v>
      </c>
      <c r="X46">
        <v>0</v>
      </c>
      <c r="Y46">
        <v>1.53172718422635</v>
      </c>
      <c r="Z46">
        <v>83.539958437582698</v>
      </c>
      <c r="AA46">
        <v>0</v>
      </c>
      <c r="AB46">
        <v>3.2045146602518102</v>
      </c>
      <c r="AC46">
        <v>76.901671763898094</v>
      </c>
      <c r="AD46">
        <v>0</v>
      </c>
      <c r="AE46">
        <v>1693.76772859008</v>
      </c>
      <c r="AF46">
        <v>14085.931221061601</v>
      </c>
      <c r="AG46">
        <v>0</v>
      </c>
      <c r="AH46">
        <v>1524.3909557310701</v>
      </c>
      <c r="AI46">
        <v>12677.338098955401</v>
      </c>
      <c r="AJ46">
        <v>0</v>
      </c>
      <c r="AK46">
        <v>0.13080874073389201</v>
      </c>
      <c r="AL46">
        <v>0.21574532408268801</v>
      </c>
      <c r="AM46">
        <v>0</v>
      </c>
      <c r="AN46">
        <v>3.59998119015979E-2</v>
      </c>
      <c r="AO46">
        <v>6.1739677411240403E-2</v>
      </c>
      <c r="AP46">
        <v>0.120344041475181</v>
      </c>
      <c r="AQ46">
        <v>0.198485698156073</v>
      </c>
      <c r="AR46">
        <v>0</v>
      </c>
      <c r="AS46">
        <v>8.9999529753994698E-3</v>
      </c>
      <c r="AT46">
        <v>2.64598617476745E-2</v>
      </c>
      <c r="AU46">
        <v>1.6159335938210301E-2</v>
      </c>
      <c r="AV46">
        <v>0.134386368780997</v>
      </c>
      <c r="AW46">
        <v>0</v>
      </c>
    </row>
    <row r="47" spans="1:49" x14ac:dyDescent="0.25">
      <c r="A47" t="s">
        <v>94</v>
      </c>
      <c r="B47">
        <v>2023</v>
      </c>
      <c r="C47" t="s">
        <v>93</v>
      </c>
      <c r="D47" t="s">
        <v>41</v>
      </c>
      <c r="E47" t="s">
        <v>43</v>
      </c>
      <c r="F47" t="s">
        <v>42</v>
      </c>
      <c r="G47" t="s">
        <v>42</v>
      </c>
      <c r="H47">
        <v>17152.4186254382</v>
      </c>
      <c r="I47">
        <v>2859481.18219493</v>
      </c>
      <c r="J47">
        <v>0</v>
      </c>
      <c r="K47">
        <v>0.191778336968008</v>
      </c>
      <c r="L47">
        <v>5.8704039501024798</v>
      </c>
      <c r="M47">
        <v>0</v>
      </c>
      <c r="N47">
        <v>0</v>
      </c>
      <c r="O47">
        <v>0</v>
      </c>
      <c r="P47">
        <v>0</v>
      </c>
      <c r="Q47">
        <v>0</v>
      </c>
      <c r="R47">
        <v>0.21832503822392399</v>
      </c>
      <c r="S47">
        <v>6.68300803447785</v>
      </c>
      <c r="T47">
        <v>0</v>
      </c>
      <c r="U47">
        <v>0</v>
      </c>
      <c r="V47">
        <v>0</v>
      </c>
      <c r="W47">
        <v>0</v>
      </c>
      <c r="X47">
        <v>0</v>
      </c>
      <c r="Y47">
        <v>1.00575008041853</v>
      </c>
      <c r="Z47">
        <v>33.118635964060701</v>
      </c>
      <c r="AA47">
        <v>0</v>
      </c>
      <c r="AB47">
        <v>1.99142887257919</v>
      </c>
      <c r="AC47">
        <v>30.486949237341801</v>
      </c>
      <c r="AD47">
        <v>0</v>
      </c>
      <c r="AE47">
        <v>1690.17871682191</v>
      </c>
      <c r="AF47">
        <v>5584.2358201996303</v>
      </c>
      <c r="AG47">
        <v>0</v>
      </c>
      <c r="AH47">
        <v>1521.1608451397201</v>
      </c>
      <c r="AI47">
        <v>5025.8122381796602</v>
      </c>
      <c r="AJ47">
        <v>0</v>
      </c>
      <c r="AK47">
        <v>8.1731476110427304E-2</v>
      </c>
      <c r="AL47">
        <v>8.5530217908612594E-2</v>
      </c>
      <c r="AM47">
        <v>0</v>
      </c>
      <c r="AN47">
        <v>3.59998119015979E-2</v>
      </c>
      <c r="AO47">
        <v>6.1739677411240403E-2</v>
      </c>
      <c r="AP47">
        <v>7.5192958021593204E-2</v>
      </c>
      <c r="AQ47">
        <v>7.8687800475923594E-2</v>
      </c>
      <c r="AR47">
        <v>0</v>
      </c>
      <c r="AS47">
        <v>8.9999529753994802E-3</v>
      </c>
      <c r="AT47">
        <v>2.6459861747674399E-2</v>
      </c>
      <c r="AU47">
        <v>1.61250950881403E-2</v>
      </c>
      <c r="AV47">
        <v>5.3276220259497201E-2</v>
      </c>
      <c r="AW47">
        <v>0</v>
      </c>
    </row>
    <row r="48" spans="1:49" x14ac:dyDescent="0.25">
      <c r="A48" t="s">
        <v>94</v>
      </c>
      <c r="B48">
        <v>2023</v>
      </c>
      <c r="C48" t="s">
        <v>93</v>
      </c>
      <c r="D48" t="s">
        <v>102</v>
      </c>
      <c r="E48" t="s">
        <v>43</v>
      </c>
      <c r="F48" t="s">
        <v>42</v>
      </c>
      <c r="G48" t="s">
        <v>42</v>
      </c>
      <c r="H48">
        <v>5148.6794527699903</v>
      </c>
      <c r="I48">
        <v>127720.876210544</v>
      </c>
      <c r="J48">
        <v>0</v>
      </c>
      <c r="K48">
        <v>0.110882518151416</v>
      </c>
      <c r="L48">
        <v>5.96607386007397</v>
      </c>
      <c r="M48">
        <v>0</v>
      </c>
      <c r="N48">
        <v>0</v>
      </c>
      <c r="O48">
        <v>0</v>
      </c>
      <c r="P48">
        <v>0</v>
      </c>
      <c r="Q48">
        <v>0</v>
      </c>
      <c r="R48">
        <v>0.12623130639521199</v>
      </c>
      <c r="S48">
        <v>6.7919209444635502</v>
      </c>
      <c r="T48">
        <v>0</v>
      </c>
      <c r="U48">
        <v>0</v>
      </c>
      <c r="V48">
        <v>0</v>
      </c>
      <c r="W48">
        <v>0</v>
      </c>
      <c r="X48">
        <v>0</v>
      </c>
      <c r="Y48">
        <v>0.56754030071430805</v>
      </c>
      <c r="Z48">
        <v>32.5560285817362</v>
      </c>
      <c r="AA48">
        <v>0</v>
      </c>
      <c r="AB48">
        <v>7.3125804838315602</v>
      </c>
      <c r="AC48">
        <v>83.579973367500898</v>
      </c>
      <c r="AD48">
        <v>0</v>
      </c>
      <c r="AE48">
        <v>1726.3243993214401</v>
      </c>
      <c r="AF48">
        <v>8416.0910276839895</v>
      </c>
      <c r="AG48">
        <v>0</v>
      </c>
      <c r="AH48">
        <v>1553.6919593892901</v>
      </c>
      <c r="AI48">
        <v>7574.4819249155898</v>
      </c>
      <c r="AJ48">
        <v>0</v>
      </c>
      <c r="AK48">
        <v>6.0654631463396301E-2</v>
      </c>
      <c r="AL48">
        <v>0.20171358614445201</v>
      </c>
      <c r="AM48">
        <v>0</v>
      </c>
      <c r="AN48">
        <v>3.59998119015979E-2</v>
      </c>
      <c r="AO48">
        <v>6.1739677411240403E-2</v>
      </c>
      <c r="AP48">
        <v>5.5802260946324497E-2</v>
      </c>
      <c r="AQ48">
        <v>0.18557649925289599</v>
      </c>
      <c r="AR48">
        <v>0</v>
      </c>
      <c r="AS48">
        <v>8.9999529753994802E-3</v>
      </c>
      <c r="AT48">
        <v>2.6459861747674399E-2</v>
      </c>
      <c r="AU48">
        <v>1.6469941796674499E-2</v>
      </c>
      <c r="AV48">
        <v>8.0293442782801802E-2</v>
      </c>
      <c r="AW48">
        <v>0</v>
      </c>
    </row>
    <row r="49" spans="1:49" x14ac:dyDescent="0.25">
      <c r="A49" t="s">
        <v>94</v>
      </c>
      <c r="B49">
        <v>2023</v>
      </c>
      <c r="C49" t="s">
        <v>93</v>
      </c>
      <c r="D49" t="s">
        <v>101</v>
      </c>
      <c r="E49" t="s">
        <v>43</v>
      </c>
      <c r="F49" t="s">
        <v>42</v>
      </c>
      <c r="G49" t="s">
        <v>42</v>
      </c>
      <c r="H49">
        <v>13776.3484467296</v>
      </c>
      <c r="I49">
        <v>1090223.90313298</v>
      </c>
      <c r="J49">
        <v>0</v>
      </c>
      <c r="K49">
        <v>0.150427358045953</v>
      </c>
      <c r="L49">
        <v>5.8704039501024798</v>
      </c>
      <c r="M49">
        <v>0</v>
      </c>
      <c r="N49">
        <v>0</v>
      </c>
      <c r="O49">
        <v>0</v>
      </c>
      <c r="P49">
        <v>0</v>
      </c>
      <c r="Q49">
        <v>0</v>
      </c>
      <c r="R49">
        <v>0.171250096410968</v>
      </c>
      <c r="S49">
        <v>6.68300803447785</v>
      </c>
      <c r="T49">
        <v>0</v>
      </c>
      <c r="U49">
        <v>0</v>
      </c>
      <c r="V49">
        <v>0</v>
      </c>
      <c r="W49">
        <v>0</v>
      </c>
      <c r="X49">
        <v>0</v>
      </c>
      <c r="Y49">
        <v>0.78752346834917097</v>
      </c>
      <c r="Z49">
        <v>33.1186359640608</v>
      </c>
      <c r="AA49">
        <v>0</v>
      </c>
      <c r="AB49">
        <v>1.3610225234243001</v>
      </c>
      <c r="AC49">
        <v>30.486949237341801</v>
      </c>
      <c r="AD49">
        <v>0</v>
      </c>
      <c r="AE49">
        <v>1690.2587233660699</v>
      </c>
      <c r="AF49">
        <v>5584.2358201996303</v>
      </c>
      <c r="AG49">
        <v>0</v>
      </c>
      <c r="AH49">
        <v>1521.2328510294601</v>
      </c>
      <c r="AI49">
        <v>5025.8122381796602</v>
      </c>
      <c r="AJ49">
        <v>0</v>
      </c>
      <c r="AK49">
        <v>5.9017136061802401E-2</v>
      </c>
      <c r="AL49">
        <v>8.5530217908612496E-2</v>
      </c>
      <c r="AM49">
        <v>0</v>
      </c>
      <c r="AN49">
        <v>3.59998119015979E-2</v>
      </c>
      <c r="AO49">
        <v>6.1739677411240403E-2</v>
      </c>
      <c r="AP49">
        <v>5.4295765176858198E-2</v>
      </c>
      <c r="AQ49">
        <v>7.8687800475923594E-2</v>
      </c>
      <c r="AR49">
        <v>0</v>
      </c>
      <c r="AS49">
        <v>8.9999529753994802E-3</v>
      </c>
      <c r="AT49">
        <v>2.6459861747674399E-2</v>
      </c>
      <c r="AU49">
        <v>1.6125858387973299E-2</v>
      </c>
      <c r="AV49">
        <v>5.3276220259497201E-2</v>
      </c>
      <c r="AW49">
        <v>0</v>
      </c>
    </row>
    <row r="50" spans="1:49" x14ac:dyDescent="0.25">
      <c r="A50" t="s">
        <v>94</v>
      </c>
      <c r="B50">
        <v>2023</v>
      </c>
      <c r="C50" t="s">
        <v>93</v>
      </c>
      <c r="D50" t="s">
        <v>100</v>
      </c>
      <c r="E50" t="s">
        <v>43</v>
      </c>
      <c r="F50" t="s">
        <v>42</v>
      </c>
      <c r="G50" t="s">
        <v>42</v>
      </c>
      <c r="H50">
        <v>5847.0833078855903</v>
      </c>
      <c r="I50">
        <v>458485.97872064001</v>
      </c>
      <c r="J50">
        <v>0</v>
      </c>
      <c r="K50">
        <v>0.15051007278554199</v>
      </c>
      <c r="L50">
        <v>5.8704039501024896</v>
      </c>
      <c r="M50">
        <v>0</v>
      </c>
      <c r="N50">
        <v>0</v>
      </c>
      <c r="O50">
        <v>0</v>
      </c>
      <c r="P50">
        <v>0</v>
      </c>
      <c r="Q50">
        <v>0</v>
      </c>
      <c r="R50">
        <v>0.171344260845638</v>
      </c>
      <c r="S50">
        <v>6.68300803447785</v>
      </c>
      <c r="T50">
        <v>0</v>
      </c>
      <c r="U50">
        <v>0</v>
      </c>
      <c r="V50">
        <v>0</v>
      </c>
      <c r="W50">
        <v>0</v>
      </c>
      <c r="X50">
        <v>0</v>
      </c>
      <c r="Y50">
        <v>0.78797919037811504</v>
      </c>
      <c r="Z50">
        <v>33.118635964060701</v>
      </c>
      <c r="AA50">
        <v>0</v>
      </c>
      <c r="AB50">
        <v>1.36232160660299</v>
      </c>
      <c r="AC50">
        <v>30.486949237341801</v>
      </c>
      <c r="AD50">
        <v>0</v>
      </c>
      <c r="AE50">
        <v>1690.2452487436899</v>
      </c>
      <c r="AF50">
        <v>5584.2358201996303</v>
      </c>
      <c r="AG50">
        <v>0</v>
      </c>
      <c r="AH50">
        <v>1521.22072386932</v>
      </c>
      <c r="AI50">
        <v>5025.8122381796702</v>
      </c>
      <c r="AJ50">
        <v>0</v>
      </c>
      <c r="AK50">
        <v>5.90760260624561E-2</v>
      </c>
      <c r="AL50">
        <v>8.5530217908612594E-2</v>
      </c>
      <c r="AM50">
        <v>0</v>
      </c>
      <c r="AN50">
        <v>3.5999811901597803E-2</v>
      </c>
      <c r="AO50">
        <v>6.1739677411240403E-2</v>
      </c>
      <c r="AP50">
        <v>5.4349943977459597E-2</v>
      </c>
      <c r="AQ50">
        <v>7.8687800475923594E-2</v>
      </c>
      <c r="AR50">
        <v>0</v>
      </c>
      <c r="AS50">
        <v>8.9999529753994698E-3</v>
      </c>
      <c r="AT50">
        <v>2.6459861747674399E-2</v>
      </c>
      <c r="AU50">
        <v>1.6125729833776602E-2</v>
      </c>
      <c r="AV50">
        <v>5.3276220259497201E-2</v>
      </c>
      <c r="AW50">
        <v>0</v>
      </c>
    </row>
    <row r="51" spans="1:49" x14ac:dyDescent="0.25">
      <c r="A51" t="s">
        <v>94</v>
      </c>
      <c r="B51">
        <v>2023</v>
      </c>
      <c r="C51" t="s">
        <v>93</v>
      </c>
      <c r="D51" t="s">
        <v>99</v>
      </c>
      <c r="E51" t="s">
        <v>43</v>
      </c>
      <c r="F51" t="s">
        <v>42</v>
      </c>
      <c r="G51" t="s">
        <v>42</v>
      </c>
      <c r="H51">
        <v>6972.4320395629902</v>
      </c>
      <c r="I51">
        <v>346065.44783352502</v>
      </c>
      <c r="J51">
        <v>0</v>
      </c>
      <c r="K51">
        <v>0.13325600036097901</v>
      </c>
      <c r="L51">
        <v>6.4358573505772299</v>
      </c>
      <c r="M51">
        <v>0</v>
      </c>
      <c r="N51">
        <v>0</v>
      </c>
      <c r="O51">
        <v>0</v>
      </c>
      <c r="P51">
        <v>0</v>
      </c>
      <c r="Q51">
        <v>0</v>
      </c>
      <c r="R51">
        <v>0.151701812792501</v>
      </c>
      <c r="S51">
        <v>7.3267336878768097</v>
      </c>
      <c r="T51">
        <v>0</v>
      </c>
      <c r="U51">
        <v>0</v>
      </c>
      <c r="V51">
        <v>0</v>
      </c>
      <c r="W51">
        <v>0</v>
      </c>
      <c r="X51">
        <v>0</v>
      </c>
      <c r="Y51">
        <v>0.67352043770720604</v>
      </c>
      <c r="Z51">
        <v>35.465815794791702</v>
      </c>
      <c r="AA51">
        <v>0</v>
      </c>
      <c r="AB51">
        <v>7.0161900149274103</v>
      </c>
      <c r="AC51">
        <v>77.485544897331593</v>
      </c>
      <c r="AD51">
        <v>0</v>
      </c>
      <c r="AE51">
        <v>1716.6085780992901</v>
      </c>
      <c r="AF51">
        <v>8414.2459092967802</v>
      </c>
      <c r="AG51">
        <v>0</v>
      </c>
      <c r="AH51">
        <v>1544.94772028937</v>
      </c>
      <c r="AI51">
        <v>7572.8213183670996</v>
      </c>
      <c r="AJ51">
        <v>0</v>
      </c>
      <c r="AK51">
        <v>6.6621506563510804E-2</v>
      </c>
      <c r="AL51">
        <v>0.18531288439572499</v>
      </c>
      <c r="AM51">
        <v>0</v>
      </c>
      <c r="AN51">
        <v>3.59998119015979E-2</v>
      </c>
      <c r="AO51">
        <v>6.1739677411240403E-2</v>
      </c>
      <c r="AP51">
        <v>6.1291786038429899E-2</v>
      </c>
      <c r="AQ51">
        <v>0.17048785364406699</v>
      </c>
      <c r="AR51">
        <v>0</v>
      </c>
      <c r="AS51">
        <v>8.9999529753994698E-3</v>
      </c>
      <c r="AT51">
        <v>2.6459861747674399E-2</v>
      </c>
      <c r="AU51">
        <v>1.6377248320234999E-2</v>
      </c>
      <c r="AV51">
        <v>8.0275839490826395E-2</v>
      </c>
      <c r="AW51">
        <v>0</v>
      </c>
    </row>
    <row r="52" spans="1:49" x14ac:dyDescent="0.25">
      <c r="A52" t="s">
        <v>94</v>
      </c>
      <c r="B52">
        <v>2023</v>
      </c>
      <c r="C52" t="s">
        <v>93</v>
      </c>
      <c r="D52" t="s">
        <v>96</v>
      </c>
      <c r="E52" t="s">
        <v>49</v>
      </c>
      <c r="F52" t="s">
        <v>42</v>
      </c>
      <c r="G52" t="s">
        <v>42</v>
      </c>
      <c r="H52">
        <v>1775.85949194355</v>
      </c>
      <c r="I52">
        <v>232631.62122514701</v>
      </c>
      <c r="J52">
        <v>35531.397026233797</v>
      </c>
      <c r="K52">
        <v>0.44354786766341803</v>
      </c>
      <c r="L52">
        <v>0</v>
      </c>
      <c r="M52">
        <v>23.194766303134099</v>
      </c>
      <c r="N52">
        <v>2.7230058562411098E-2</v>
      </c>
      <c r="O52">
        <v>1.1006486962076001</v>
      </c>
      <c r="P52">
        <v>3.9679327994465302E-2</v>
      </c>
      <c r="Q52">
        <v>2.0438352173077001E-2</v>
      </c>
      <c r="R52">
        <v>0.55455928375725305</v>
      </c>
      <c r="S52">
        <v>0</v>
      </c>
      <c r="T52">
        <v>24.764857410921699</v>
      </c>
      <c r="U52">
        <v>2.7230058562411098E-2</v>
      </c>
      <c r="V52">
        <v>1.1006486962076001</v>
      </c>
      <c r="W52">
        <v>3.9679327994465302E-2</v>
      </c>
      <c r="X52">
        <v>2.0438352173077001E-2</v>
      </c>
      <c r="Y52">
        <v>27.967628054375101</v>
      </c>
      <c r="Z52">
        <v>0</v>
      </c>
      <c r="AA52">
        <v>1021.26136999106</v>
      </c>
      <c r="AB52">
        <v>4.3082181018878796</v>
      </c>
      <c r="AC52">
        <v>0</v>
      </c>
      <c r="AD52">
        <v>66.832059209113197</v>
      </c>
      <c r="AE52">
        <v>601.35098782480202</v>
      </c>
      <c r="AF52">
        <v>0</v>
      </c>
      <c r="AG52">
        <v>1096.4648156579999</v>
      </c>
      <c r="AH52">
        <v>541.21588904232101</v>
      </c>
      <c r="AI52">
        <v>0</v>
      </c>
      <c r="AJ52">
        <v>986.81833409220701</v>
      </c>
      <c r="AK52">
        <v>2.22592457734834E-4</v>
      </c>
      <c r="AL52">
        <v>0</v>
      </c>
      <c r="AM52">
        <v>1.28489013586698E-2</v>
      </c>
      <c r="AN52">
        <v>7.9999585588356893E-3</v>
      </c>
      <c r="AO52">
        <v>3.6749815380490103E-2</v>
      </c>
      <c r="AP52">
        <v>2.06529063715886E-4</v>
      </c>
      <c r="AQ52">
        <v>0</v>
      </c>
      <c r="AR52">
        <v>1.19216606061477E-2</v>
      </c>
      <c r="AS52">
        <v>1.9999896369427301E-3</v>
      </c>
      <c r="AT52">
        <v>1.5749920266437199E-2</v>
      </c>
      <c r="AU52">
        <v>6.4575578373993296E-3</v>
      </c>
      <c r="AV52">
        <v>0</v>
      </c>
      <c r="AW52">
        <v>2.77006881673168E-2</v>
      </c>
    </row>
    <row r="53" spans="1:49" x14ac:dyDescent="0.25">
      <c r="A53" t="s">
        <v>94</v>
      </c>
      <c r="B53">
        <v>2023</v>
      </c>
      <c r="C53" t="s">
        <v>93</v>
      </c>
      <c r="D53" t="s">
        <v>98</v>
      </c>
      <c r="E53" t="s">
        <v>43</v>
      </c>
      <c r="F53" t="s">
        <v>42</v>
      </c>
      <c r="G53" t="s">
        <v>42</v>
      </c>
      <c r="H53">
        <v>4273.4470566158898</v>
      </c>
      <c r="I53">
        <v>341835.18381791603</v>
      </c>
      <c r="J53">
        <v>0</v>
      </c>
      <c r="K53">
        <v>0.192653931765848</v>
      </c>
      <c r="L53">
        <v>5.8704039501024798</v>
      </c>
      <c r="M53">
        <v>0</v>
      </c>
      <c r="N53">
        <v>0</v>
      </c>
      <c r="O53">
        <v>0</v>
      </c>
      <c r="P53">
        <v>0</v>
      </c>
      <c r="Q53">
        <v>0</v>
      </c>
      <c r="R53">
        <v>0.21932183624986001</v>
      </c>
      <c r="S53">
        <v>6.68300803447785</v>
      </c>
      <c r="T53">
        <v>0</v>
      </c>
      <c r="U53">
        <v>0</v>
      </c>
      <c r="V53">
        <v>0</v>
      </c>
      <c r="W53">
        <v>0</v>
      </c>
      <c r="X53">
        <v>0</v>
      </c>
      <c r="Y53">
        <v>1.0103472880722799</v>
      </c>
      <c r="Z53">
        <v>33.1186359640608</v>
      </c>
      <c r="AA53">
        <v>0</v>
      </c>
      <c r="AB53">
        <v>2.0049739373142099</v>
      </c>
      <c r="AC53">
        <v>30.486949237341801</v>
      </c>
      <c r="AD53">
        <v>0</v>
      </c>
      <c r="AE53">
        <v>1690.1895747256201</v>
      </c>
      <c r="AF53">
        <v>5584.2358201996303</v>
      </c>
      <c r="AG53">
        <v>0</v>
      </c>
      <c r="AH53">
        <v>1521.1706172530601</v>
      </c>
      <c r="AI53">
        <v>5025.8122381796602</v>
      </c>
      <c r="AJ53">
        <v>0</v>
      </c>
      <c r="AK53">
        <v>8.2195791291722303E-2</v>
      </c>
      <c r="AL53">
        <v>8.5530217908612705E-2</v>
      </c>
      <c r="AM53">
        <v>0</v>
      </c>
      <c r="AN53">
        <v>3.5999811901597803E-2</v>
      </c>
      <c r="AO53">
        <v>6.1739677411240299E-2</v>
      </c>
      <c r="AP53">
        <v>7.5620127988384606E-2</v>
      </c>
      <c r="AQ53">
        <v>7.8687800475923594E-2</v>
      </c>
      <c r="AR53">
        <v>0</v>
      </c>
      <c r="AS53">
        <v>8.9999529753994594E-3</v>
      </c>
      <c r="AT53">
        <v>2.6459861747674399E-2</v>
      </c>
      <c r="AU53">
        <v>1.6125198677617601E-2</v>
      </c>
      <c r="AV53">
        <v>5.3276220259497201E-2</v>
      </c>
      <c r="AW53">
        <v>0</v>
      </c>
    </row>
    <row r="54" spans="1:49" x14ac:dyDescent="0.25">
      <c r="A54" t="s">
        <v>94</v>
      </c>
      <c r="B54">
        <v>2023</v>
      </c>
      <c r="C54" t="s">
        <v>93</v>
      </c>
      <c r="D54" t="s">
        <v>97</v>
      </c>
      <c r="E54" t="s">
        <v>43</v>
      </c>
      <c r="F54" t="s">
        <v>42</v>
      </c>
      <c r="G54" t="s">
        <v>42</v>
      </c>
      <c r="H54">
        <v>580.11356229919897</v>
      </c>
      <c r="I54">
        <v>14451.0320113782</v>
      </c>
      <c r="J54">
        <v>0</v>
      </c>
      <c r="K54">
        <v>0.124375469860094</v>
      </c>
      <c r="L54">
        <v>8.8749414048793405</v>
      </c>
      <c r="M54">
        <v>0</v>
      </c>
      <c r="N54">
        <v>0</v>
      </c>
      <c r="O54">
        <v>0</v>
      </c>
      <c r="P54">
        <v>0</v>
      </c>
      <c r="Q54">
        <v>0</v>
      </c>
      <c r="R54">
        <v>0.14159200481466899</v>
      </c>
      <c r="S54">
        <v>10.103445217478299</v>
      </c>
      <c r="T54">
        <v>0</v>
      </c>
      <c r="U54">
        <v>0</v>
      </c>
      <c r="V54">
        <v>0</v>
      </c>
      <c r="W54">
        <v>0</v>
      </c>
      <c r="X54">
        <v>0</v>
      </c>
      <c r="Y54">
        <v>0.650188493776373</v>
      </c>
      <c r="Z54">
        <v>50.069118937792702</v>
      </c>
      <c r="AA54">
        <v>0</v>
      </c>
      <c r="AB54">
        <v>0.96973996754111202</v>
      </c>
      <c r="AC54">
        <v>46.090505933619099</v>
      </c>
      <c r="AD54">
        <v>0</v>
      </c>
      <c r="AE54">
        <v>1690.2824264385699</v>
      </c>
      <c r="AF54">
        <v>8442.3092714829108</v>
      </c>
      <c r="AG54">
        <v>0</v>
      </c>
      <c r="AH54">
        <v>1521.2541837947099</v>
      </c>
      <c r="AI54">
        <v>7598.0783443346099</v>
      </c>
      <c r="AJ54">
        <v>0</v>
      </c>
      <c r="AK54">
        <v>4.4814392909776297E-2</v>
      </c>
      <c r="AL54">
        <v>0.12930552628703601</v>
      </c>
      <c r="AM54">
        <v>0</v>
      </c>
      <c r="AN54">
        <v>3.5999811901597803E-2</v>
      </c>
      <c r="AO54">
        <v>6.1739677411240299E-2</v>
      </c>
      <c r="AP54">
        <v>4.1229241476994298E-2</v>
      </c>
      <c r="AQ54">
        <v>0.118961084184073</v>
      </c>
      <c r="AR54">
        <v>0</v>
      </c>
      <c r="AS54">
        <v>8.9999529753994698E-3</v>
      </c>
      <c r="AT54">
        <v>2.6459861747674399E-2</v>
      </c>
      <c r="AU54">
        <v>1.6126084526365801E-2</v>
      </c>
      <c r="AV54">
        <v>8.0543577085225193E-2</v>
      </c>
      <c r="AW54">
        <v>0</v>
      </c>
    </row>
    <row r="55" spans="1:49" x14ac:dyDescent="0.25">
      <c r="A55" t="s">
        <v>94</v>
      </c>
      <c r="B55">
        <v>2023</v>
      </c>
      <c r="C55" t="s">
        <v>93</v>
      </c>
      <c r="D55" t="s">
        <v>105</v>
      </c>
      <c r="E55" t="s">
        <v>43</v>
      </c>
      <c r="F55" t="s">
        <v>42</v>
      </c>
      <c r="G55" t="s">
        <v>42</v>
      </c>
      <c r="H55">
        <v>0</v>
      </c>
      <c r="I55">
        <v>0</v>
      </c>
      <c r="J55">
        <v>0</v>
      </c>
    </row>
    <row r="56" spans="1:49" x14ac:dyDescent="0.25">
      <c r="A56" t="s">
        <v>94</v>
      </c>
      <c r="B56">
        <v>2023</v>
      </c>
      <c r="C56" t="s">
        <v>93</v>
      </c>
      <c r="D56" t="s">
        <v>104</v>
      </c>
      <c r="E56" t="s">
        <v>43</v>
      </c>
      <c r="F56" t="s">
        <v>42</v>
      </c>
      <c r="G56" t="s">
        <v>42</v>
      </c>
      <c r="H56">
        <v>0</v>
      </c>
      <c r="I56">
        <v>0</v>
      </c>
      <c r="J56">
        <v>0</v>
      </c>
    </row>
    <row r="57" spans="1:49" x14ac:dyDescent="0.25">
      <c r="A57" t="s">
        <v>94</v>
      </c>
      <c r="B57">
        <v>2023</v>
      </c>
      <c r="C57" t="s">
        <v>93</v>
      </c>
      <c r="D57" t="s">
        <v>95</v>
      </c>
      <c r="E57" t="s">
        <v>49</v>
      </c>
      <c r="F57" t="s">
        <v>42</v>
      </c>
      <c r="G57" t="s">
        <v>42</v>
      </c>
      <c r="H57">
        <v>1958.4938153999899</v>
      </c>
      <c r="I57">
        <v>210256.824266999</v>
      </c>
      <c r="J57">
        <v>7833.9755489999998</v>
      </c>
      <c r="K57">
        <v>1.3905642306097299</v>
      </c>
      <c r="L57">
        <v>0</v>
      </c>
      <c r="M57">
        <v>13.8292947378775</v>
      </c>
      <c r="N57">
        <v>0.104108108963687</v>
      </c>
      <c r="O57">
        <v>1.73719158874171</v>
      </c>
      <c r="P57">
        <v>0.15403211937151201</v>
      </c>
      <c r="Q57">
        <v>5.7402159205200497E-2</v>
      </c>
      <c r="R57">
        <v>1.49707179807049</v>
      </c>
      <c r="S57">
        <v>0</v>
      </c>
      <c r="T57">
        <v>14.765422103164999</v>
      </c>
      <c r="U57">
        <v>0.104108108963687</v>
      </c>
      <c r="V57">
        <v>1.73719158874171</v>
      </c>
      <c r="W57">
        <v>0.15403211937151201</v>
      </c>
      <c r="X57">
        <v>5.7402159205200497E-2</v>
      </c>
      <c r="Y57">
        <v>11.3040986873624</v>
      </c>
      <c r="Z57">
        <v>0</v>
      </c>
      <c r="AA57">
        <v>184.155817958852</v>
      </c>
      <c r="AB57">
        <v>2.84676078810981</v>
      </c>
      <c r="AC57">
        <v>0</v>
      </c>
      <c r="AD57">
        <v>22.306439759352401</v>
      </c>
      <c r="AE57">
        <v>744.187070149379</v>
      </c>
      <c r="AF57">
        <v>0</v>
      </c>
      <c r="AG57">
        <v>596.13149842413395</v>
      </c>
      <c r="AH57">
        <v>669.76836313444096</v>
      </c>
      <c r="AI57">
        <v>0</v>
      </c>
      <c r="AJ57">
        <v>536.51834858172106</v>
      </c>
      <c r="AK57">
        <v>2.31400899347377E-3</v>
      </c>
      <c r="AL57">
        <v>0</v>
      </c>
      <c r="AM57">
        <v>1.13277918570569E-2</v>
      </c>
      <c r="AN57">
        <v>7.9999584912971797E-3</v>
      </c>
      <c r="AO57">
        <v>3.6749815294107299E-2</v>
      </c>
      <c r="AP57">
        <v>2.1470189201744398E-3</v>
      </c>
      <c r="AQ57">
        <v>0</v>
      </c>
      <c r="AR57">
        <v>1.05103222383166E-2</v>
      </c>
      <c r="AS57">
        <v>1.9999896260818402E-3</v>
      </c>
      <c r="AT57">
        <v>1.57499197666673E-2</v>
      </c>
      <c r="AU57">
        <v>7.6502799398106098E-3</v>
      </c>
      <c r="AV57">
        <v>0</v>
      </c>
      <c r="AW57">
        <v>9.2784078168175604E-3</v>
      </c>
    </row>
    <row r="58" spans="1:49" x14ac:dyDescent="0.25">
      <c r="A58" t="s">
        <v>94</v>
      </c>
      <c r="B58">
        <v>2023</v>
      </c>
      <c r="C58" t="s">
        <v>93</v>
      </c>
      <c r="D58" t="s">
        <v>95</v>
      </c>
      <c r="E58" t="s">
        <v>43</v>
      </c>
      <c r="F58" t="s">
        <v>42</v>
      </c>
      <c r="G58" t="s">
        <v>42</v>
      </c>
      <c r="H58">
        <v>7612.6224177726999</v>
      </c>
      <c r="I58">
        <v>815969.77670776297</v>
      </c>
      <c r="J58">
        <v>30450.489025667299</v>
      </c>
      <c r="K58">
        <v>0.50421597429464005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0.57401635065798695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2.3174775610246501</v>
      </c>
      <c r="Z58">
        <v>0</v>
      </c>
      <c r="AA58">
        <v>0</v>
      </c>
      <c r="AB58">
        <v>12.260916348206599</v>
      </c>
      <c r="AC58">
        <v>0</v>
      </c>
      <c r="AD58">
        <v>0</v>
      </c>
      <c r="AE58">
        <v>2467.53808524653</v>
      </c>
      <c r="AF58">
        <v>0</v>
      </c>
      <c r="AG58">
        <v>0</v>
      </c>
      <c r="AH58">
        <v>2220.7842767218699</v>
      </c>
      <c r="AI58">
        <v>0</v>
      </c>
      <c r="AJ58">
        <v>0</v>
      </c>
      <c r="AK58">
        <v>0.21393597479951801</v>
      </c>
      <c r="AL58">
        <v>0</v>
      </c>
      <c r="AM58">
        <v>0</v>
      </c>
      <c r="AN58">
        <v>7.9999585926881101E-3</v>
      </c>
      <c r="AO58">
        <v>0.84181564342889603</v>
      </c>
      <c r="AP58">
        <v>0.196821102940753</v>
      </c>
      <c r="AQ58">
        <v>0</v>
      </c>
      <c r="AR58">
        <v>0</v>
      </c>
      <c r="AS58">
        <v>1.9999896475271801E-3</v>
      </c>
      <c r="AT58">
        <v>0.36077811516694103</v>
      </c>
      <c r="AU58">
        <v>2.3556648399383401E-2</v>
      </c>
      <c r="AV58">
        <v>0</v>
      </c>
      <c r="AW58">
        <v>0</v>
      </c>
    </row>
    <row r="59" spans="1:49" x14ac:dyDescent="0.25">
      <c r="A59" t="s">
        <v>94</v>
      </c>
      <c r="B59">
        <v>2023</v>
      </c>
      <c r="C59" t="s">
        <v>93</v>
      </c>
      <c r="D59" t="s">
        <v>92</v>
      </c>
      <c r="E59" t="s">
        <v>43</v>
      </c>
      <c r="F59" t="s">
        <v>42</v>
      </c>
      <c r="G59" t="s">
        <v>42</v>
      </c>
      <c r="H59">
        <v>4632.5305366511902</v>
      </c>
      <c r="I59">
        <v>261403.282395924</v>
      </c>
      <c r="J59">
        <v>0</v>
      </c>
      <c r="K59">
        <v>9.4274511806967207E-2</v>
      </c>
      <c r="L59">
        <v>0.20990721021487299</v>
      </c>
      <c r="M59">
        <v>0</v>
      </c>
      <c r="N59">
        <v>0</v>
      </c>
      <c r="O59">
        <v>0</v>
      </c>
      <c r="P59">
        <v>0</v>
      </c>
      <c r="Q59">
        <v>0</v>
      </c>
      <c r="R59">
        <v>0.107324355394902</v>
      </c>
      <c r="S59">
        <v>0.23896338042228499</v>
      </c>
      <c r="T59">
        <v>0</v>
      </c>
      <c r="U59">
        <v>0</v>
      </c>
      <c r="V59">
        <v>0</v>
      </c>
      <c r="W59">
        <v>0</v>
      </c>
      <c r="X59">
        <v>0</v>
      </c>
      <c r="Y59">
        <v>0.40375423426291301</v>
      </c>
      <c r="Z59">
        <v>2.4821665457377899</v>
      </c>
      <c r="AA59">
        <v>0</v>
      </c>
      <c r="AB59">
        <v>1.1297193808688899</v>
      </c>
      <c r="AC59">
        <v>3.7500442531816001</v>
      </c>
      <c r="AD59">
        <v>0</v>
      </c>
      <c r="AE59">
        <v>1112.0391382932701</v>
      </c>
      <c r="AF59">
        <v>745.78412540935199</v>
      </c>
      <c r="AG59">
        <v>0</v>
      </c>
      <c r="AH59">
        <v>1000.83522446394</v>
      </c>
      <c r="AI59">
        <v>671.20571286841698</v>
      </c>
      <c r="AJ59">
        <v>0</v>
      </c>
      <c r="AK59">
        <v>4.4582428696699997E-2</v>
      </c>
      <c r="AL59">
        <v>8.8138411494632207E-3</v>
      </c>
      <c r="AM59">
        <v>0</v>
      </c>
      <c r="AN59">
        <v>1.1999937300532599E-2</v>
      </c>
      <c r="AO59">
        <v>0.130339318979285</v>
      </c>
      <c r="AP59">
        <v>4.1015834400963902E-2</v>
      </c>
      <c r="AQ59">
        <v>8.1087338575062205E-3</v>
      </c>
      <c r="AR59">
        <v>0</v>
      </c>
      <c r="AS59">
        <v>2.9999843251331498E-3</v>
      </c>
      <c r="AT59">
        <v>5.5859708133979398E-2</v>
      </c>
      <c r="AU59">
        <v>1.0609373238606499E-2</v>
      </c>
      <c r="AV59">
        <v>7.11512919773594E-3</v>
      </c>
      <c r="AW5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Warehouse Estimate</vt:lpstr>
      <vt:lpstr>EMFAC2011-SCAB-tpd</vt:lpstr>
      <vt:lpstr>EMFAC2011-SCAB-EFs</vt:lpstr>
      <vt:lpstr>Chart1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MacMillan</dc:creator>
  <cp:lastModifiedBy>Ian MacMillan</cp:lastModifiedBy>
  <dcterms:created xsi:type="dcterms:W3CDTF">2017-09-26T18:30:33Z</dcterms:created>
  <dcterms:modified xsi:type="dcterms:W3CDTF">2018-01-25T22:50:34Z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e2845ea1-3bd4-4298-ac11-706052507b3e</vt:lpwstr>
  </property>
</Properties>
</file>